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ms-excel.controlproperties+xml" PartName="/xl/ctrlProps/ctrlProp113.xml"/>
  <Override ContentType="application/vnd.ms-excel.controlproperties+xml" PartName="/xl/ctrlProps/ctrlProp114.xml"/>
  <Override ContentType="application/vnd.ms-excel.controlproperties+xml" PartName="/xl/ctrlProps/ctrlProp115.xml"/>
  <Override ContentType="application/vnd.ms-excel.controlproperties+xml" PartName="/xl/ctrlProps/ctrlProp116.xml"/>
  <Override ContentType="application/vnd.ms-excel.controlproperties+xml" PartName="/xl/ctrlProps/ctrlProp117.xml"/>
  <Override ContentType="application/vnd.ms-excel.controlproperties+xml" PartName="/xl/ctrlProps/ctrlProp118.xml"/>
  <Override ContentType="application/vnd.ms-excel.controlproperties+xml" PartName="/xl/ctrlProps/ctrlProp119.xml"/>
  <Override ContentType="application/vnd.ms-excel.controlproperties+xml" PartName="/xl/ctrlProps/ctrlProp120.xml"/>
  <Override ContentType="application/vnd.ms-excel.controlproperties+xml" PartName="/xl/ctrlProps/ctrlProp121.xml"/>
  <Override ContentType="application/vnd.ms-excel.controlproperties+xml" PartName="/xl/ctrlProps/ctrlProp122.xml"/>
  <Override ContentType="application/vnd.ms-excel.controlproperties+xml" PartName="/xl/ctrlProps/ctrlProp123.xml"/>
  <Override ContentType="application/vnd.ms-excel.controlproperties+xml" PartName="/xl/ctrlProps/ctrlProp124.xml"/>
  <Override ContentType="application/vnd.ms-excel.controlproperties+xml" PartName="/xl/ctrlProps/ctrlProp125.xml"/>
  <Override ContentType="application/vnd.ms-excel.controlproperties+xml" PartName="/xl/ctrlProps/ctrlProp126.xml"/>
  <Override ContentType="application/vnd.ms-excel.controlproperties+xml" PartName="/xl/ctrlProps/ctrlProp127.xml"/>
  <Override ContentType="application/vnd.ms-excel.controlproperties+xml" PartName="/xl/ctrlProps/ctrlProp128.xml"/>
  <Override ContentType="application/vnd.ms-excel.controlproperties+xml" PartName="/xl/ctrlProps/ctrlProp129.xml"/>
  <Override ContentType="application/vnd.ms-excel.controlproperties+xml" PartName="/xl/ctrlProps/ctrlProp130.xml"/>
  <Override ContentType="application/vnd.ms-excel.controlproperties+xml" PartName="/xl/ctrlProps/ctrlProp131.xml"/>
  <Override ContentType="application/vnd.ms-excel.controlproperties+xml" PartName="/xl/ctrlProps/ctrlProp132.xml"/>
  <Override ContentType="application/vnd.ms-excel.controlproperties+xml" PartName="/xl/ctrlProps/ctrlProp133.xml"/>
  <Override ContentType="application/vnd.ms-excel.controlproperties+xml" PartName="/xl/ctrlProps/ctrlProp134.xml"/>
  <Override ContentType="application/vnd.ms-excel.controlproperties+xml" PartName="/xl/ctrlProps/ctrlProp135.xml"/>
  <Override ContentType="application/vnd.ms-excel.controlproperties+xml" PartName="/xl/ctrlProps/ctrlProp136.xml"/>
  <Override ContentType="application/vnd.ms-excel.controlproperties+xml" PartName="/xl/ctrlProps/ctrlProp137.xml"/>
  <Override ContentType="application/vnd.ms-excel.controlproperties+xml" PartName="/xl/ctrlProps/ctrlProp138.xml"/>
  <Override ContentType="application/vnd.ms-excel.controlproperties+xml" PartName="/xl/ctrlProps/ctrlProp139.xml"/>
  <Override ContentType="application/vnd.ms-excel.controlproperties+xml" PartName="/xl/ctrlProps/ctrlProp140.xml"/>
  <Override ContentType="application/vnd.ms-excel.controlproperties+xml" PartName="/xl/ctrlProps/ctrlProp141.xml"/>
  <Override ContentType="application/vnd.ms-excel.controlproperties+xml" PartName="/xl/ctrlProps/ctrlProp142.xml"/>
  <Override ContentType="application/vnd.ms-excel.controlproperties+xml" PartName="/xl/ctrlProps/ctrlProp143.xml"/>
  <Override ContentType="application/vnd.ms-excel.controlproperties+xml" PartName="/xl/ctrlProps/ctrlProp144.xml"/>
  <Override ContentType="application/vnd.ms-excel.controlproperties+xml" PartName="/xl/ctrlProps/ctrlProp145.xml"/>
  <Override ContentType="application/vnd.ms-excel.controlproperties+xml" PartName="/xl/ctrlProps/ctrlProp146.xml"/>
  <Override ContentType="application/vnd.ms-excel.controlproperties+xml" PartName="/xl/ctrlProps/ctrlProp147.xml"/>
  <Override ContentType="application/vnd.ms-excel.controlproperties+xml" PartName="/xl/ctrlProps/ctrlProp148.xml"/>
  <Override ContentType="application/vnd.ms-excel.controlproperties+xml" PartName="/xl/ctrlProps/ctrlProp149.xml"/>
  <Override ContentType="application/vnd.ms-excel.controlproperties+xml" PartName="/xl/ctrlProps/ctrlProp150.xml"/>
  <Override ContentType="application/vnd.ms-excel.controlproperties+xml" PartName="/xl/ctrlProps/ctrlProp151.xml"/>
  <Override ContentType="application/vnd.ms-excel.controlproperties+xml" PartName="/xl/ctrlProps/ctrlProp152.xml"/>
  <Override ContentType="application/vnd.ms-excel.controlproperties+xml" PartName="/xl/ctrlProps/ctrlProp153.xml"/>
  <Override ContentType="application/vnd.ms-excel.controlproperties+xml" PartName="/xl/ctrlProps/ctrlProp154.xml"/>
  <Override ContentType="application/vnd.ms-excel.controlproperties+xml" PartName="/xl/ctrlProps/ctrlProp155.xml"/>
  <Override ContentType="application/vnd.ms-excel.controlproperties+xml" PartName="/xl/ctrlProps/ctrlProp156.xml"/>
  <Override ContentType="application/vnd.ms-excel.controlproperties+xml" PartName="/xl/ctrlProps/ctrlProp157.xml"/>
  <Override ContentType="application/vnd.ms-excel.controlproperties+xml" PartName="/xl/ctrlProps/ctrlProp158.xml"/>
  <Override ContentType="application/vnd.ms-excel.controlproperties+xml" PartName="/xl/ctrlProps/ctrlProp159.xml"/>
  <Override ContentType="application/vnd.ms-excel.controlproperties+xml" PartName="/xl/ctrlProps/ctrlProp160.xml"/>
  <Override ContentType="application/vnd.ms-excel.controlproperties+xml" PartName="/xl/ctrlProps/ctrlProp161.xml"/>
  <Override ContentType="application/vnd.ms-excel.controlproperties+xml" PartName="/xl/ctrlProps/ctrlProp162.xml"/>
  <Override ContentType="application/vnd.ms-excel.controlproperties+xml" PartName="/xl/ctrlProps/ctrlProp163.xml"/>
  <Override ContentType="application/vnd.ms-excel.controlproperties+xml" PartName="/xl/ctrlProps/ctrlProp164.xml"/>
  <Override ContentType="application/vnd.ms-excel.controlproperties+xml" PartName="/xl/ctrlProps/ctrlProp165.xml"/>
  <Override ContentType="application/vnd.ms-excel.controlproperties+xml" PartName="/xl/ctrlProps/ctrlProp166.xml"/>
  <Override ContentType="application/vnd.ms-excel.controlproperties+xml" PartName="/xl/ctrlProps/ctrlProp167.xml"/>
  <Override ContentType="application/vnd.ms-excel.controlproperties+xml" PartName="/xl/ctrlProps/ctrlProp168.xml"/>
  <Override ContentType="application/vnd.ms-excel.controlproperties+xml" PartName="/xl/ctrlProps/ctrlProp169.xml"/>
  <Override ContentType="application/vnd.ms-excel.controlproperties+xml" PartName="/xl/ctrlProps/ctrlProp170.xml"/>
  <Override ContentType="application/vnd.ms-excel.controlproperties+xml" PartName="/xl/ctrlProps/ctrlProp171.xml"/>
  <Override ContentType="application/vnd.ms-excel.controlproperties+xml" PartName="/xl/ctrlProps/ctrlProp172.xml"/>
  <Override ContentType="application/vnd.ms-excel.controlproperties+xml" PartName="/xl/ctrlProps/ctrlProp173.xml"/>
  <Override ContentType="application/vnd.ms-excel.controlproperties+xml" PartName="/xl/ctrlProps/ctrlProp174.xml"/>
  <Override ContentType="application/vnd.ms-excel.controlproperties+xml" PartName="/xl/ctrlProps/ctrlProp175.xml"/>
  <Override ContentType="application/vnd.ms-excel.controlproperties+xml" PartName="/xl/ctrlProps/ctrlProp176.xml"/>
  <Override ContentType="application/vnd.ms-excel.controlproperties+xml" PartName="/xl/ctrlProps/ctrlProp177.xml"/>
  <Override ContentType="application/vnd.ms-excel.controlproperties+xml" PartName="/xl/ctrlProps/ctrlProp178.xml"/>
  <Override ContentType="application/vnd.ms-excel.controlproperties+xml" PartName="/xl/ctrlProps/ctrlProp179.xml"/>
  <Override ContentType="application/vnd.ms-excel.controlproperties+xml" PartName="/xl/ctrlProps/ctrlProp180.xml"/>
  <Override ContentType="application/vnd.ms-excel.controlproperties+xml" PartName="/xl/ctrlProps/ctrlProp181.xml"/>
  <Override ContentType="application/vnd.ms-excel.controlproperties+xml" PartName="/xl/ctrlProps/ctrlProp182.xml"/>
  <Override ContentType="application/vnd.ms-excel.controlproperties+xml" PartName="/xl/ctrlProps/ctrlProp183.xml"/>
  <Override ContentType="application/vnd.ms-excel.controlproperties+xml" PartName="/xl/ctrlProps/ctrlProp184.xml"/>
  <Override ContentType="application/vnd.ms-excel.controlproperties+xml" PartName="/xl/ctrlProps/ctrlProp185.xml"/>
  <Override ContentType="application/vnd.ms-excel.controlproperties+xml" PartName="/xl/ctrlProps/ctrlProp186.xml"/>
  <Override ContentType="application/vnd.ms-excel.controlproperties+xml" PartName="/xl/ctrlProps/ctrlProp187.xml"/>
  <Override ContentType="application/vnd.ms-excel.controlproperties+xml" PartName="/xl/ctrlProps/ctrlProp188.xml"/>
  <Override ContentType="application/vnd.ms-excel.controlproperties+xml" PartName="/xl/ctrlProps/ctrlProp189.xml"/>
  <Override ContentType="application/vnd.ms-excel.controlproperties+xml" PartName="/xl/ctrlProps/ctrlProp190.xml"/>
  <Override ContentType="application/vnd.ms-excel.controlproperties+xml" PartName="/xl/ctrlProps/ctrlProp191.xml"/>
  <Override ContentType="application/vnd.ms-excel.controlproperties+xml" PartName="/xl/ctrlProps/ctrlProp192.xml"/>
  <Override ContentType="application/vnd.ms-excel.controlproperties+xml" PartName="/xl/ctrlProps/ctrlProp193.xml"/>
  <Override ContentType="application/vnd.ms-excel.controlproperties+xml" PartName="/xl/ctrlProps/ctrlProp194.xml"/>
  <Override ContentType="application/vnd.ms-excel.controlproperties+xml" PartName="/xl/ctrlProps/ctrlProp195.xml"/>
  <Override ContentType="application/vnd.ms-excel.controlproperties+xml" PartName="/xl/ctrlProps/ctrlProp196.xml"/>
  <Override ContentType="application/vnd.ms-excel.controlproperties+xml" PartName="/xl/ctrlProps/ctrlProp197.xml"/>
  <Override ContentType="application/vnd.ms-excel.controlproperties+xml" PartName="/xl/ctrlProps/ctrlProp198.xml"/>
  <Override ContentType="application/vnd.ms-excel.controlproperties+xml" PartName="/xl/ctrlProps/ctrlProp199.xml"/>
  <Override ContentType="application/vnd.ms-excel.controlproperties+xml" PartName="/xl/ctrlProps/ctrlProp200.xml"/>
  <Override ContentType="application/vnd.ms-excel.controlproperties+xml" PartName="/xl/ctrlProps/ctrlProp201.xml"/>
  <Override ContentType="application/vnd.ms-excel.controlproperties+xml" PartName="/xl/ctrlProps/ctrlProp202.xml"/>
  <Override ContentType="application/vnd.ms-excel.controlproperties+xml" PartName="/xl/ctrlProps/ctrlProp203.xml"/>
  <Override ContentType="application/vnd.ms-excel.controlproperties+xml" PartName="/xl/ctrlProps/ctrlProp204.xml"/>
  <Override ContentType="application/vnd.ms-excel.controlproperties+xml" PartName="/xl/ctrlProps/ctrlProp205.xml"/>
  <Override ContentType="application/vnd.ms-excel.controlproperties+xml" PartName="/xl/ctrlProps/ctrlProp206.xml"/>
  <Override ContentType="application/vnd.ms-excel.controlproperties+xml" PartName="/xl/ctrlProps/ctrlProp207.xml"/>
  <Override ContentType="application/vnd.ms-excel.controlproperties+xml" PartName="/xl/ctrlProps/ctrlProp208.xml"/>
  <Override ContentType="application/vnd.ms-excel.controlproperties+xml" PartName="/xl/ctrlProps/ctrlProp209.xml"/>
  <Override ContentType="application/vnd.ms-excel.controlproperties+xml" PartName="/xl/ctrlProps/ctrlProp210.xml"/>
  <Override ContentType="application/vnd.ms-excel.controlproperties+xml" PartName="/xl/ctrlProps/ctrlProp211.xml"/>
  <Override ContentType="application/vnd.ms-excel.controlproperties+xml" PartName="/xl/ctrlProps/ctrlProp212.xml"/>
  <Override ContentType="application/vnd.ms-excel.controlproperties+xml" PartName="/xl/ctrlProps/ctrlProp213.xml"/>
  <Override ContentType="application/vnd.ms-excel.controlproperties+xml" PartName="/xl/ctrlProps/ctrlProp214.xml"/>
  <Override ContentType="application/vnd.ms-excel.controlproperties+xml" PartName="/xl/ctrlProps/ctrlProp215.xml"/>
  <Override ContentType="application/vnd.ms-excel.controlproperties+xml" PartName="/xl/ctrlProps/ctrlProp216.xml"/>
  <Override ContentType="application/vnd.ms-excel.controlproperties+xml" PartName="/xl/ctrlProps/ctrlProp217.xml"/>
  <Override ContentType="application/vnd.ms-excel.controlproperties+xml" PartName="/xl/ctrlProps/ctrlProp218.xml"/>
  <Override ContentType="application/vnd.ms-excel.controlproperties+xml" PartName="/xl/ctrlProps/ctrlProp219.xml"/>
  <Override ContentType="application/vnd.ms-excel.controlproperties+xml" PartName="/xl/ctrlProps/ctrlProp220.xml"/>
  <Override ContentType="application/vnd.ms-excel.controlproperties+xml" PartName="/xl/ctrlProps/ctrlProp221.xml"/>
  <Override ContentType="application/vnd.ms-excel.controlproperties+xml" PartName="/xl/ctrlProps/ctrlProp222.xml"/>
  <Override ContentType="application/vnd.ms-excel.controlproperties+xml" PartName="/xl/ctrlProps/ctrlProp223.xml"/>
  <Override ContentType="application/vnd.ms-excel.controlproperties+xml" PartName="/xl/ctrlProps/ctrlProp224.xml"/>
  <Override ContentType="application/vnd.ms-excel.controlproperties+xml" PartName="/xl/ctrlProps/ctrlProp225.xml"/>
  <Override ContentType="application/vnd.ms-excel.controlproperties+xml" PartName="/xl/ctrlProps/ctrlProp226.xml"/>
  <Override ContentType="application/vnd.ms-excel.controlproperties+xml" PartName="/xl/ctrlProps/ctrlProp227.xml"/>
  <Override ContentType="application/vnd.ms-excel.controlproperties+xml" PartName="/xl/ctrlProps/ctrlProp228.xml"/>
  <Override ContentType="application/vnd.ms-excel.controlproperties+xml" PartName="/xl/ctrlProps/ctrlProp229.xml"/>
  <Override ContentType="application/vnd.ms-excel.controlproperties+xml" PartName="/xl/ctrlProps/ctrlProp230.xml"/>
  <Override ContentType="application/vnd.ms-excel.controlproperties+xml" PartName="/xl/ctrlProps/ctrlProp231.xml"/>
  <Override ContentType="application/vnd.ms-excel.controlproperties+xml" PartName="/xl/ctrlProps/ctrlProp232.xml"/>
  <Override ContentType="application/vnd.ms-excel.controlproperties+xml" PartName="/xl/ctrlProps/ctrlProp233.xml"/>
  <Override ContentType="application/vnd.ms-excel.controlproperties+xml" PartName="/xl/ctrlProps/ctrlProp234.xml"/>
  <Override ContentType="application/vnd.ms-excel.controlproperties+xml" PartName="/xl/ctrlProps/ctrlProp235.xml"/>
  <Override ContentType="application/vnd.ms-excel.controlproperties+xml" PartName="/xl/ctrlProps/ctrlProp236.xml"/>
  <Override ContentType="application/vnd.ms-excel.controlproperties+xml" PartName="/xl/ctrlProps/ctrlProp237.xml"/>
  <Override ContentType="application/vnd.ms-excel.controlproperties+xml" PartName="/xl/ctrlProps/ctrlProp238.xml"/>
  <Override ContentType="application/vnd.ms-excel.controlproperties+xml" PartName="/xl/ctrlProps/ctrlProp239.xml"/>
  <Override ContentType="application/vnd.ms-excel.controlproperties+xml" PartName="/xl/ctrlProps/ctrlProp240.xml"/>
  <Override ContentType="application/vnd.ms-excel.controlproperties+xml" PartName="/xl/ctrlProps/ctrlProp241.xml"/>
  <Override ContentType="application/vnd.ms-excel.controlproperties+xml" PartName="/xl/ctrlProps/ctrlProp242.xml"/>
  <Override ContentType="application/vnd.ms-excel.controlproperties+xml" PartName="/xl/ctrlProps/ctrlProp243.xml"/>
  <Override ContentType="application/vnd.ms-excel.controlproperties+xml" PartName="/xl/ctrlProps/ctrlProp244.xml"/>
  <Override ContentType="application/vnd.ms-excel.controlproperties+xml" PartName="/xl/ctrlProps/ctrlProp245.xml"/>
  <Override ContentType="application/vnd.ms-excel.controlproperties+xml" PartName="/xl/ctrlProps/ctrlProp246.xml"/>
  <Override ContentType="application/vnd.ms-excel.controlproperties+xml" PartName="/xl/ctrlProps/ctrlProp247.xml"/>
  <Override ContentType="application/vnd.ms-excel.controlproperties+xml" PartName="/xl/ctrlProps/ctrlProp248.xml"/>
  <Override ContentType="application/vnd.ms-excel.controlproperties+xml" PartName="/xl/ctrlProps/ctrlProp249.xml"/>
  <Override ContentType="application/vnd.ms-excel.controlproperties+xml" PartName="/xl/ctrlProps/ctrlProp250.xml"/>
  <Override ContentType="application/vnd.ms-excel.controlproperties+xml" PartName="/xl/ctrlProps/ctrlProp251.xml"/>
  <Override ContentType="application/vnd.ms-excel.controlproperties+xml" PartName="/xl/ctrlProps/ctrlProp252.xml"/>
  <Override ContentType="application/vnd.ms-excel.controlproperties+xml" PartName="/xl/ctrlProps/ctrlProp253.xml"/>
  <Override ContentType="application/vnd.ms-excel.controlproperties+xml" PartName="/xl/ctrlProps/ctrlProp254.xml"/>
  <Override ContentType="application/vnd.ms-excel.controlproperties+xml" PartName="/xl/ctrlProps/ctrlProp255.xml"/>
  <Override ContentType="application/vnd.ms-excel.controlproperties+xml" PartName="/xl/ctrlProps/ctrlProp256.xml"/>
  <Override ContentType="application/vnd.ms-excel.controlproperties+xml" PartName="/xl/ctrlProps/ctrlProp257.xml"/>
  <Override ContentType="application/vnd.ms-excel.controlproperties+xml" PartName="/xl/ctrlProps/ctrlProp258.xml"/>
  <Override ContentType="application/vnd.ms-excel.controlproperties+xml" PartName="/xl/ctrlProps/ctrlProp259.xml"/>
  <Override ContentType="application/vnd.ms-excel.controlproperties+xml" PartName="/xl/ctrlProps/ctrlProp260.xml"/>
  <Override ContentType="application/vnd.ms-excel.controlproperties+xml" PartName="/xl/ctrlProps/ctrlProp261.xml"/>
  <Override ContentType="application/vnd.ms-excel.controlproperties+xml" PartName="/xl/ctrlProps/ctrlProp262.xml"/>
  <Override ContentType="application/vnd.ms-excel.controlproperties+xml" PartName="/xl/ctrlProps/ctrlProp263.xml"/>
  <Override ContentType="application/vnd.ms-excel.controlproperties+xml" PartName="/xl/ctrlProps/ctrlProp264.xml"/>
  <Override ContentType="application/vnd.ms-excel.controlproperties+xml" PartName="/xl/ctrlProps/ctrlProp265.xml"/>
  <Override ContentType="application/vnd.ms-excel.controlproperties+xml" PartName="/xl/ctrlProps/ctrlProp266.xml"/>
  <Override ContentType="application/vnd.ms-excel.controlproperties+xml" PartName="/xl/ctrlProps/ctrlProp267.xml"/>
  <Override ContentType="application/vnd.ms-excel.controlproperties+xml" PartName="/xl/ctrlProps/ctrlProp268.xml"/>
  <Override ContentType="application/vnd.ms-excel.controlproperties+xml" PartName="/xl/ctrlProps/ctrlProp269.xml"/>
  <Override ContentType="application/vnd.ms-excel.controlproperties+xml" PartName="/xl/ctrlProps/ctrlProp270.xml"/>
  <Override ContentType="application/vnd.ms-excel.controlproperties+xml" PartName="/xl/ctrlProps/ctrlProp271.xml"/>
  <Override ContentType="application/vnd.ms-excel.controlproperties+xml" PartName="/xl/ctrlProps/ctrlProp272.xml"/>
  <Override ContentType="application/vnd.ms-excel.controlproperties+xml" PartName="/xl/ctrlProps/ctrlProp273.xml"/>
  <Override ContentType="application/vnd.ms-excel.controlproperties+xml" PartName="/xl/ctrlProps/ctrlProp274.xml"/>
  <Override ContentType="application/vnd.ms-excel.controlproperties+xml" PartName="/xl/ctrlProps/ctrlProp275.xml"/>
  <Override ContentType="application/vnd.ms-excel.controlproperties+xml" PartName="/xl/ctrlProps/ctrlProp276.xml"/>
  <Override ContentType="application/vnd.ms-excel.controlproperties+xml" PartName="/xl/ctrlProps/ctrlProp277.xml"/>
  <Override ContentType="application/vnd.ms-excel.controlproperties+xml" PartName="/xl/ctrlProps/ctrlProp278.xml"/>
  <Override ContentType="application/vnd.ms-excel.controlproperties+xml" PartName="/xl/ctrlProps/ctrlProp279.xml"/>
  <Override ContentType="application/vnd.ms-excel.controlproperties+xml" PartName="/xl/ctrlProps/ctrlProp280.xml"/>
  <Override ContentType="application/vnd.ms-excel.controlproperties+xml" PartName="/xl/ctrlProps/ctrlProp281.xml"/>
  <Override ContentType="application/vnd.ms-excel.controlproperties+xml" PartName="/xl/ctrlProps/ctrlProp282.xml"/>
  <Override ContentType="application/vnd.ms-excel.controlproperties+xml" PartName="/xl/ctrlProps/ctrlProp283.xml"/>
  <Override ContentType="application/vnd.ms-excel.controlproperties+xml" PartName="/xl/ctrlProps/ctrlProp284.xml"/>
  <Override ContentType="application/vnd.ms-excel.controlproperties+xml" PartName="/xl/ctrlProps/ctrlProp285.xml"/>
  <Override ContentType="application/vnd.ms-excel.controlproperties+xml" PartName="/xl/ctrlProps/ctrlProp286.xml"/>
  <Override ContentType="application/vnd.ms-excel.controlproperties+xml" PartName="/xl/ctrlProps/ctrlProp287.xml"/>
  <Override ContentType="application/vnd.ms-excel.controlproperties+xml" PartName="/xl/ctrlProps/ctrlProp288.xml"/>
  <Override ContentType="application/vnd.ms-excel.controlproperties+xml" PartName="/xl/ctrlProps/ctrlProp289.xml"/>
  <Override ContentType="application/vnd.ms-excel.controlproperties+xml" PartName="/xl/ctrlProps/ctrlProp290.xml"/>
  <Override ContentType="application/vnd.ms-excel.controlproperties+xml" PartName="/xl/ctrlProps/ctrlProp291.xml"/>
  <Override ContentType="application/vnd.ms-excel.controlproperties+xml" PartName="/xl/ctrlProps/ctrlProp292.xml"/>
  <Override ContentType="application/vnd.ms-excel.controlproperties+xml" PartName="/xl/ctrlProps/ctrlProp293.xml"/>
  <Override ContentType="application/vnd.ms-excel.controlproperties+xml" PartName="/xl/ctrlProps/ctrlProp294.xml"/>
  <Override ContentType="application/vnd.ms-excel.controlproperties+xml" PartName="/xl/ctrlProps/ctrlProp295.xml"/>
  <Override ContentType="application/vnd.ms-excel.controlproperties+xml" PartName="/xl/ctrlProps/ctrlProp296.xml"/>
  <Override ContentType="application/vnd.ms-excel.controlproperties+xml" PartName="/xl/ctrlProps/ctrlProp297.xml"/>
  <Override ContentType="application/vnd.ms-excel.controlproperties+xml" PartName="/xl/ctrlProps/ctrlProp298.xml"/>
  <Override ContentType="application/vnd.ms-excel.controlproperties+xml" PartName="/xl/ctrlProps/ctrlProp299.xml"/>
  <Override ContentType="application/vnd.ms-excel.controlproperties+xml" PartName="/xl/ctrlProps/ctrlProp300.xml"/>
  <Override ContentType="application/vnd.ms-excel.controlproperties+xml" PartName="/xl/ctrlProps/ctrlProp301.xml"/>
  <Override ContentType="application/vnd.ms-excel.controlproperties+xml" PartName="/xl/ctrlProps/ctrlProp302.xml"/>
  <Override ContentType="application/vnd.ms-excel.controlproperties+xml" PartName="/xl/ctrlProps/ctrlProp303.xml"/>
  <Override ContentType="application/vnd.ms-excel.controlproperties+xml" PartName="/xl/ctrlProps/ctrlProp304.xml"/>
  <Override ContentType="application/vnd.ms-excel.controlproperties+xml" PartName="/xl/ctrlProps/ctrlProp305.xml"/>
  <Override ContentType="application/vnd.ms-excel.controlproperties+xml" PartName="/xl/ctrlProps/ctrlProp306.xml"/>
  <Override ContentType="application/vnd.ms-excel.controlproperties+xml" PartName="/xl/ctrlProps/ctrlProp307.xml"/>
  <Override ContentType="application/vnd.ms-excel.controlproperties+xml" PartName="/xl/ctrlProps/ctrlProp308.xml"/>
  <Override ContentType="application/vnd.ms-excel.controlproperties+xml" PartName="/xl/ctrlProps/ctrlProp309.xml"/>
  <Override ContentType="application/vnd.ms-excel.controlproperties+xml" PartName="/xl/ctrlProps/ctrlProp310.xml"/>
  <Override ContentType="application/vnd.ms-excel.controlproperties+xml" PartName="/xl/ctrlProps/ctrlProp311.xml"/>
  <Override ContentType="application/vnd.ms-excel.controlproperties+xml" PartName="/xl/ctrlProps/ctrlProp312.xml"/>
  <Override ContentType="application/vnd.ms-excel.controlproperties+xml" PartName="/xl/ctrlProps/ctrlProp313.xml"/>
  <Override ContentType="application/vnd.ms-excel.controlproperties+xml" PartName="/xl/ctrlProps/ctrlProp314.xml"/>
  <Override ContentType="application/vnd.ms-excel.controlproperties+xml" PartName="/xl/ctrlProps/ctrlProp315.xml"/>
  <Override ContentType="application/vnd.ms-excel.controlproperties+xml" PartName="/xl/ctrlProps/ctrlProp316.xml"/>
  <Override ContentType="application/vnd.ms-excel.controlproperties+xml" PartName="/xl/ctrlProps/ctrlProp317.xml"/>
  <Override ContentType="application/vnd.ms-excel.controlproperties+xml" PartName="/xl/ctrlProps/ctrlProp318.xml"/>
  <Override ContentType="application/vnd.ms-excel.controlproperties+xml" PartName="/xl/ctrlProps/ctrlProp319.xml"/>
  <Override ContentType="application/vnd.ms-excel.controlproperties+xml" PartName="/xl/ctrlProps/ctrlProp320.xml"/>
  <Override ContentType="application/vnd.ms-excel.controlproperties+xml" PartName="/xl/ctrlProps/ctrlProp321.xml"/>
  <Override ContentType="application/vnd.ms-excel.controlproperties+xml" PartName="/xl/ctrlProps/ctrlProp322.xml"/>
  <Override ContentType="application/vnd.ms-excel.controlproperties+xml" PartName="/xl/ctrlProps/ctrlProp323.xml"/>
  <Override ContentType="application/vnd.ms-excel.controlproperties+xml" PartName="/xl/ctrlProps/ctrlProp324.xml"/>
  <Override ContentType="application/vnd.ms-excel.controlproperties+xml" PartName="/xl/ctrlProps/ctrlProp325.xml"/>
  <Override ContentType="application/vnd.ms-excel.controlproperties+xml" PartName="/xl/ctrlProps/ctrlProp326.xml"/>
  <Override ContentType="application/vnd.ms-excel.controlproperties+xml" PartName="/xl/ctrlProps/ctrlProp327.xml"/>
  <Override ContentType="application/vnd.ms-excel.controlproperties+xml" PartName="/xl/ctrlProps/ctrlProp328.xml"/>
  <Override ContentType="application/vnd.ms-excel.controlproperties+xml" PartName="/xl/ctrlProps/ctrlProp329.xml"/>
  <Override ContentType="application/vnd.ms-excel.controlproperties+xml" PartName="/xl/ctrlProps/ctrlProp330.xml"/>
  <Override ContentType="application/vnd.ms-excel.controlproperties+xml" PartName="/xl/ctrlProps/ctrlProp331.xml"/>
  <Override ContentType="application/vnd.ms-excel.controlproperties+xml" PartName="/xl/ctrlProps/ctrlProp332.xml"/>
  <Override ContentType="application/vnd.ms-excel.controlproperties+xml" PartName="/xl/ctrlProps/ctrlProp333.xml"/>
  <Override ContentType="application/vnd.ms-excel.controlproperties+xml" PartName="/xl/ctrlProps/ctrlProp334.xml"/>
  <Override ContentType="application/vnd.ms-excel.controlproperties+xml" PartName="/xl/ctrlProps/ctrlProp335.xml"/>
  <Override ContentType="application/vnd.ms-excel.controlproperties+xml" PartName="/xl/ctrlProps/ctrlProp336.xml"/>
  <Override ContentType="application/vnd.ms-excel.controlproperties+xml" PartName="/xl/ctrlProps/ctrlProp337.xml"/>
  <Override ContentType="application/vnd.ms-excel.controlproperties+xml" PartName="/xl/ctrlProps/ctrlProp338.xml"/>
  <Override ContentType="application/vnd.ms-excel.controlproperties+xml" PartName="/xl/ctrlProps/ctrlProp339.xml"/>
  <Override ContentType="application/vnd.ms-excel.controlproperties+xml" PartName="/xl/ctrlProps/ctrlProp340.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X:\02_法規班\税制\24.令和８年度税制改正要望\08.改正条文検討\04_告示\★HP\00_増改築等工事証明書\260415_修正差し替え\"/>
    </mc:Choice>
  </mc:AlternateContent>
  <xr:revisionPtr revIDLastSave="0" documentId="13_ncr:1_{37A72111-F82B-4637-B6FB-4E105EDC2B1B}" xr6:coauthVersionLast="47" xr6:coauthVersionMax="47" xr10:uidLastSave="{00000000-0000-0000-0000-000000000000}"/>
  <bookViews>
    <workbookView xWindow="28680" yWindow="-6750" windowWidth="16440" windowHeight="28320" xr2:uid="{00000000-000D-0000-FFFF-FFFF00000000}"/>
  </bookViews>
  <sheets>
    <sheet name="増改築等工事証明書" sheetId="11" r:id="rId1"/>
    <sheet name="耐震改修" sheetId="3" r:id="rId2"/>
    <sheet name="バリアフリー改修" sheetId="4" r:id="rId3"/>
    <sheet name="省エネ改修" sheetId="5" r:id="rId4"/>
    <sheet name="同居対応" sheetId="6" r:id="rId5"/>
    <sheet name="長期優良住宅化（耐震又は省エネ）" sheetId="7" r:id="rId6"/>
    <sheet name="長期優良住宅化 (耐震及び省エネ)" sheetId="10" r:id="rId7"/>
    <sheet name="子育て対応" sheetId="9" r:id="rId8"/>
    <sheet name="その他増改築" sheetId="8" r:id="rId9"/>
  </sheets>
  <definedNames>
    <definedName name="_xlnm.Print_Area" localSheetId="0">増改築等工事証明書!$A$1:$AX$483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47" i="11" l="1"/>
  <c r="AQ259" i="11" l="1"/>
  <c r="AQ255" i="11"/>
  <c r="AQ263" i="11"/>
  <c r="AQ236" i="11"/>
  <c r="AQ229" i="11"/>
  <c r="AQ222" i="11"/>
  <c r="AQ215" i="11"/>
  <c r="AQ84" i="11"/>
  <c r="AN415" i="11"/>
  <c r="AN411" i="11"/>
  <c r="I49" i="9" l="1"/>
  <c r="I57" i="9" l="1"/>
  <c r="I55" i="9"/>
  <c r="I53" i="9"/>
  <c r="I51" i="9"/>
  <c r="I9" i="9" l="1"/>
  <c r="J39" i="5"/>
  <c r="J37" i="5"/>
  <c r="Q14" i="8"/>
  <c r="Q18" i="8"/>
  <c r="Q24" i="8"/>
  <c r="Q30" i="8"/>
  <c r="Q37" i="8"/>
  <c r="Q8" i="8"/>
  <c r="K12" i="10"/>
  <c r="K14" i="10"/>
  <c r="K16" i="10"/>
  <c r="K18" i="10"/>
  <c r="K20" i="10"/>
  <c r="K22" i="10"/>
  <c r="K24" i="10"/>
  <c r="K26" i="10"/>
  <c r="K28" i="10"/>
  <c r="K30" i="10"/>
  <c r="K32" i="10"/>
  <c r="K34" i="10"/>
  <c r="K36" i="10"/>
  <c r="K38" i="10"/>
  <c r="K40" i="10"/>
  <c r="K42" i="10"/>
  <c r="K44" i="10"/>
  <c r="K46" i="10"/>
  <c r="K48" i="10"/>
  <c r="K50" i="10"/>
  <c r="K52" i="10"/>
  <c r="K54" i="10"/>
  <c r="K56" i="10"/>
  <c r="K58" i="10"/>
  <c r="K60" i="10"/>
  <c r="K62" i="10"/>
  <c r="K64" i="10"/>
  <c r="K66" i="10"/>
  <c r="K10" i="10"/>
  <c r="K10" i="7"/>
  <c r="K12" i="7"/>
  <c r="K14" i="7"/>
  <c r="K16" i="7"/>
  <c r="K18" i="7"/>
  <c r="K20" i="7"/>
  <c r="K22" i="7"/>
  <c r="K24" i="7"/>
  <c r="K26" i="7"/>
  <c r="K28" i="7"/>
  <c r="K30" i="7"/>
  <c r="K32" i="7"/>
  <c r="K34" i="7"/>
  <c r="K36" i="7"/>
  <c r="K38" i="7"/>
  <c r="K40" i="7"/>
  <c r="K42" i="7"/>
  <c r="K44" i="7"/>
  <c r="K46" i="7"/>
  <c r="K48" i="7"/>
  <c r="K50" i="7"/>
  <c r="K52" i="7"/>
  <c r="K54" i="7"/>
  <c r="K56" i="7"/>
  <c r="K58" i="7"/>
  <c r="K60" i="7"/>
  <c r="K62" i="7"/>
  <c r="K64" i="7"/>
  <c r="K66" i="7"/>
  <c r="L127" i="10"/>
  <c r="L129" i="10"/>
  <c r="L131" i="10"/>
  <c r="L133" i="10"/>
  <c r="L135" i="10"/>
  <c r="L137" i="10"/>
  <c r="L139" i="10"/>
  <c r="L141" i="10"/>
  <c r="L143" i="10"/>
  <c r="L145" i="10"/>
  <c r="L147" i="10"/>
  <c r="L149" i="10"/>
  <c r="L151" i="10"/>
  <c r="L153" i="10"/>
  <c r="L155" i="10"/>
  <c r="L125" i="10"/>
  <c r="L125" i="7"/>
  <c r="L117" i="10"/>
  <c r="L119" i="10"/>
  <c r="L121" i="10"/>
  <c r="L123" i="10"/>
  <c r="L115" i="10"/>
  <c r="L115" i="7"/>
  <c r="L127" i="7"/>
  <c r="L129" i="7"/>
  <c r="L131" i="7"/>
  <c r="L133" i="7"/>
  <c r="L135" i="7"/>
  <c r="L137" i="7"/>
  <c r="L139" i="7"/>
  <c r="L141" i="7"/>
  <c r="L143" i="7"/>
  <c r="L145" i="7"/>
  <c r="L147" i="7"/>
  <c r="L149" i="7"/>
  <c r="L151" i="7"/>
  <c r="L153" i="7"/>
  <c r="L155" i="7"/>
  <c r="L117" i="7"/>
  <c r="L119" i="7"/>
  <c r="L121" i="7"/>
  <c r="L123" i="7"/>
  <c r="J21" i="5"/>
  <c r="J23" i="5"/>
  <c r="J25" i="5"/>
  <c r="J27" i="5"/>
  <c r="J29" i="5"/>
  <c r="J31" i="5"/>
  <c r="J33" i="5"/>
  <c r="J35" i="5"/>
  <c r="J41" i="5"/>
  <c r="J43" i="5"/>
  <c r="J45" i="5"/>
  <c r="J47" i="5"/>
  <c r="J49" i="5"/>
  <c r="J19" i="5"/>
  <c r="J11" i="5"/>
  <c r="J13" i="5"/>
  <c r="J15" i="5"/>
  <c r="J17" i="5"/>
  <c r="J9" i="5"/>
  <c r="I11" i="9"/>
  <c r="I13" i="9"/>
  <c r="I15" i="9"/>
  <c r="I17" i="9"/>
  <c r="I19" i="9"/>
  <c r="I21" i="9"/>
  <c r="I23" i="9"/>
  <c r="I25" i="9"/>
  <c r="I27" i="9"/>
  <c r="I29" i="9"/>
  <c r="I31" i="9"/>
  <c r="I33" i="9"/>
  <c r="I35" i="9"/>
  <c r="I37" i="9"/>
  <c r="I39" i="9"/>
  <c r="I41" i="9"/>
  <c r="I43" i="9"/>
  <c r="I45" i="9"/>
  <c r="I47" i="9"/>
  <c r="G13" i="6"/>
  <c r="G15" i="6"/>
  <c r="G17" i="6"/>
  <c r="G19" i="6"/>
  <c r="G21" i="6"/>
  <c r="G23" i="6"/>
  <c r="H13" i="4"/>
  <c r="H15" i="4"/>
  <c r="H17" i="4"/>
  <c r="H19" i="4"/>
  <c r="H21" i="4"/>
  <c r="H23" i="4"/>
  <c r="H25" i="4"/>
  <c r="H27" i="4"/>
  <c r="H29" i="4"/>
  <c r="H31" i="4"/>
  <c r="H33" i="4"/>
  <c r="H35" i="4"/>
  <c r="H37" i="4"/>
  <c r="H39" i="4"/>
  <c r="H41" i="4"/>
  <c r="H43" i="4"/>
  <c r="H45" i="4"/>
  <c r="H47" i="4"/>
  <c r="H49" i="4"/>
  <c r="L39" i="8" l="1"/>
  <c r="I59" i="9"/>
  <c r="J51" i="5"/>
  <c r="AQ227" i="11" s="1"/>
  <c r="G11" i="6"/>
  <c r="H11" i="4"/>
  <c r="H9" i="4"/>
  <c r="L157" i="10"/>
  <c r="AQ257" i="11" s="1"/>
  <c r="AQ260" i="11" s="1"/>
  <c r="AQ271" i="11" l="1"/>
  <c r="AQ269" i="11"/>
  <c r="AQ288" i="11"/>
  <c r="AQ290" i="11" s="1"/>
  <c r="AQ82" i="11"/>
  <c r="AQ85" i="11" s="1"/>
  <c r="AQ230" i="11"/>
  <c r="AQ231" i="11" s="1"/>
  <c r="J84" i="10"/>
  <c r="J86" i="10"/>
  <c r="J88" i="10"/>
  <c r="J90" i="10"/>
  <c r="J92" i="10"/>
  <c r="J94" i="10"/>
  <c r="J96" i="10"/>
  <c r="J98" i="10"/>
  <c r="J82" i="10"/>
  <c r="J82" i="7"/>
  <c r="L157" i="7"/>
  <c r="J84" i="7"/>
  <c r="J86" i="7"/>
  <c r="J88" i="7"/>
  <c r="J90" i="7"/>
  <c r="J92" i="7"/>
  <c r="J94" i="7"/>
  <c r="J96" i="7"/>
  <c r="J98" i="7"/>
  <c r="G9" i="6"/>
  <c r="H10" i="3"/>
  <c r="H12" i="3"/>
  <c r="H14" i="3"/>
  <c r="H16" i="3"/>
  <c r="H18" i="3"/>
  <c r="H20" i="3"/>
  <c r="H22" i="3"/>
  <c r="H24" i="3"/>
  <c r="H8" i="3"/>
  <c r="AQ272" i="11" l="1"/>
  <c r="AQ232" i="11"/>
  <c r="AQ291" i="11"/>
  <c r="H26" i="3"/>
  <c r="AQ213" i="11" s="1"/>
  <c r="J100" i="10"/>
  <c r="AQ253" i="11" s="1"/>
  <c r="AQ256" i="11" s="1"/>
  <c r="K68" i="10"/>
  <c r="AQ261" i="11" s="1"/>
  <c r="AQ264" i="11" s="1"/>
  <c r="J100" i="7"/>
  <c r="K68" i="7"/>
  <c r="AQ245" i="11" s="1"/>
  <c r="AQ248" i="11" s="1"/>
  <c r="AQ265" i="11" l="1"/>
  <c r="AQ266" i="11"/>
  <c r="AQ267" i="11"/>
  <c r="AQ273" i="11"/>
  <c r="AQ274" i="11" s="1"/>
  <c r="AQ243" i="11"/>
  <c r="AQ241" i="11"/>
  <c r="AQ216" i="11"/>
  <c r="H51" i="4"/>
  <c r="AQ220" i="11" s="1"/>
  <c r="AQ244" i="11" l="1"/>
  <c r="AQ249" i="11" s="1"/>
  <c r="AQ217" i="11"/>
  <c r="AQ218" i="11" s="1"/>
  <c r="AQ223" i="11"/>
  <c r="G25" i="6"/>
  <c r="AQ234" i="11" s="1"/>
  <c r="AQ250" i="11" l="1"/>
  <c r="AQ237" i="11"/>
  <c r="AQ238" i="11" s="1"/>
  <c r="AQ224" i="11"/>
  <c r="AQ225" i="11" s="1"/>
  <c r="AQ278" i="11" l="1"/>
  <c r="AQ251" i="11"/>
  <c r="AQ280" i="11" s="1"/>
  <c r="AQ281" i="11"/>
  <c r="AQ275" i="11"/>
  <c r="AQ239" i="11"/>
  <c r="AQ277" i="11"/>
  <c r="AQ283" i="11"/>
  <c r="AQ279" i="11"/>
  <c r="AQ282" i="11"/>
  <c r="AQ276" i="11"/>
  <c r="AQ285" i="11" l="1"/>
  <c r="AQ284" i="11"/>
  <c r="AQ293" i="11" s="1"/>
  <c r="AQ286" i="11"/>
  <c r="AQ292" i="11" l="1"/>
  <c r="AQ294" i="11" s="1"/>
</calcChain>
</file>

<file path=xl/sharedStrings.xml><?xml version="1.0" encoding="utf-8"?>
<sst xmlns="http://schemas.openxmlformats.org/spreadsheetml/2006/main" count="1693" uniqueCount="674">
  <si>
    <t>別表第二</t>
  </si>
  <si>
    <t>増改築等工事証明書</t>
  </si>
  <si>
    <t>Ⅰ．所得税額の特別控除</t>
  </si>
  <si>
    <t>③一般断熱改修工事等（省エネ改修工事）</t>
  </si>
  <si>
    <t>④多世帯同居改修工事等</t>
  </si>
  <si>
    <t>Ⅱ．固定資産税の減額</t>
  </si>
  <si>
    <t>工事の内容</t>
  </si>
  <si>
    <t>工事の種別及び内容</t>
  </si>
  <si>
    <t xml:space="preserve"> </t>
  </si>
  <si>
    <t>熱損失防止改修工事等を含む工事の費用の額（全体工事費）</t>
  </si>
  <si>
    <t>上記のうち熱損失防止改修工事等の費用の額</t>
  </si>
  <si>
    <t>証明年月日</t>
  </si>
  <si>
    <t>証明を行った建築士</t>
  </si>
  <si>
    <t>証明を行った建築士の属する建築士事務所</t>
  </si>
  <si>
    <t>証明を行った指定確認検査機関</t>
  </si>
  <si>
    <t>調査を行った建築士又は建築基準適合判定資格者</t>
  </si>
  <si>
    <t>（３）証明者が登録住宅性能評価機関の場合</t>
  </si>
  <si>
    <t>（４）証明者が住宅瑕疵担保責任保険法人の場合</t>
  </si>
  <si>
    <t xml:space="preserve"> １．償還期間が10年以上の住宅借入金等を利用して増改築等をした場合（住宅借入金等特別税額控除）</t>
    <phoneticPr fontId="18"/>
  </si>
  <si>
    <t>　　　</t>
    <phoneticPr fontId="18"/>
  </si>
  <si>
    <t>「有」の場合</t>
    <phoneticPr fontId="18"/>
  </si>
  <si>
    <t xml:space="preserve"> 交付される補助金等の額</t>
    <phoneticPr fontId="18"/>
  </si>
  <si>
    <t>交付される補助金等の額</t>
    <phoneticPr fontId="18"/>
  </si>
  <si>
    <t>②高齢者等居住改修工事等（バリアフリー改修工事）</t>
    <phoneticPr fontId="18"/>
  </si>
  <si>
    <t>上記と併せて行う第１号工事～第６号工事</t>
    <phoneticPr fontId="18"/>
  </si>
  <si>
    <t>（２）実施した工事の内容</t>
    <phoneticPr fontId="18"/>
  </si>
  <si>
    <t>（３）実施した工事の費用の額等</t>
    <phoneticPr fontId="18"/>
  </si>
  <si>
    <t>①　住宅耐震改修</t>
    <phoneticPr fontId="18"/>
  </si>
  <si>
    <t>②　高齢者等居住改修工事等</t>
    <phoneticPr fontId="18"/>
  </si>
  <si>
    <t>③　一般断熱改修工事等</t>
    <phoneticPr fontId="18"/>
  </si>
  <si>
    <t>ア　当該一般断熱改修工事等に係る標準的な費用の額</t>
    <phoneticPr fontId="18"/>
  </si>
  <si>
    <t>イ　当該一般断熱改修工事等に係る補助金等の交付の有無</t>
    <phoneticPr fontId="18"/>
  </si>
  <si>
    <t>ウ  アからイを差し引いた額（50万円を超える場合）</t>
    <phoneticPr fontId="18"/>
  </si>
  <si>
    <t>オ　ウからエを差し引いた額</t>
    <phoneticPr fontId="18"/>
  </si>
  <si>
    <t>ア　当該住宅耐震改修に係る標準的な費用の額</t>
    <phoneticPr fontId="18"/>
  </si>
  <si>
    <t>イ　当該住宅耐震改修に係る補助金等の交付の有無</t>
    <phoneticPr fontId="18"/>
  </si>
  <si>
    <t>ウ　アからイを差し引いた額</t>
    <phoneticPr fontId="18"/>
  </si>
  <si>
    <t>エ　ウと250万円のうちいずれか少ない金額</t>
    <phoneticPr fontId="18"/>
  </si>
  <si>
    <t>ア　当該高齢者等居住改修工事等に係る標準的な費用の額</t>
    <phoneticPr fontId="18"/>
  </si>
  <si>
    <t>イ　当該高齢者等居住改修工事等に係る補助金等の交付の有無</t>
    <phoneticPr fontId="18"/>
  </si>
  <si>
    <t>エ　ウと200万円のうちいずれか少ない金額</t>
    <phoneticPr fontId="18"/>
  </si>
  <si>
    <t>④　多世帯同居改修工事等</t>
    <phoneticPr fontId="18"/>
  </si>
  <si>
    <t>ア　当該多世帯同居改修工事等に係る標準的な費用の額</t>
    <phoneticPr fontId="18"/>
  </si>
  <si>
    <t>イ　当該多世帯同居改修工事等に係る補助金等の交付の有無</t>
    <phoneticPr fontId="18"/>
  </si>
  <si>
    <t>エ　当該耐久性向上改修工事等に係る標準的な費用の額</t>
    <phoneticPr fontId="18"/>
  </si>
  <si>
    <t>オ　当該耐久性向上改修工事等に係る補助金等の交付の有無</t>
    <phoneticPr fontId="18"/>
  </si>
  <si>
    <t>カ　エからオを差し引いた額（50万円を超える場合）</t>
    <phoneticPr fontId="18"/>
  </si>
  <si>
    <t>キ　ウ及びカの合計額</t>
    <phoneticPr fontId="18"/>
  </si>
  <si>
    <t>ケ　キからクを差し引いた額</t>
    <phoneticPr fontId="18"/>
  </si>
  <si>
    <t>キ　当該耐久性向上改修工事等に係る標準的な費用の額</t>
    <phoneticPr fontId="18"/>
  </si>
  <si>
    <t>ク　当該耐久性向上改修工事等に係る補助金等の交付の有無</t>
    <phoneticPr fontId="18"/>
  </si>
  <si>
    <t>ケ　キからクを差し引いた額（50万円を超える場合）</t>
    <phoneticPr fontId="18"/>
  </si>
  <si>
    <t>コ　ウ、カ及びケの合計額</t>
    <phoneticPr fontId="18"/>
  </si>
  <si>
    <t>シ　コからサを差し引いた額</t>
    <phoneticPr fontId="18"/>
  </si>
  <si>
    <t>（３）実施した工事の費用の額</t>
    <phoneticPr fontId="18"/>
  </si>
  <si>
    <t>①　特定の増改築等に要した費用の総額</t>
    <phoneticPr fontId="18"/>
  </si>
  <si>
    <t>②　特定の増改築等のうち、第１号工事～第６号工事に要した費用の額</t>
    <phoneticPr fontId="18"/>
  </si>
  <si>
    <t>③　特定の増改築等のうち、第４号工事、第５号工事、第６号工事又は第７号工事に要した費用の額</t>
    <phoneticPr fontId="18"/>
  </si>
  <si>
    <t>ア　第４号工事に要した費用の額</t>
    <phoneticPr fontId="18"/>
  </si>
  <si>
    <t>イ　第５号工事に要した費用の額</t>
    <phoneticPr fontId="18"/>
  </si>
  <si>
    <t>ウ　第６号工事に要した費用の額</t>
    <phoneticPr fontId="18"/>
  </si>
  <si>
    <t>エ　第７号工事に要した費用の額</t>
    <phoneticPr fontId="18"/>
  </si>
  <si>
    <t>工事の内容</t>
    <phoneticPr fontId="18"/>
  </si>
  <si>
    <t>必須となる改修工事</t>
    <phoneticPr fontId="18"/>
  </si>
  <si>
    <t>名称</t>
    <phoneticPr fontId="18"/>
  </si>
  <si>
    <t>指定年月日及び指定番号</t>
    <phoneticPr fontId="18"/>
  </si>
  <si>
    <t>指定をした者</t>
    <phoneticPr fontId="18"/>
  </si>
  <si>
    <t>氏名</t>
    <phoneticPr fontId="18"/>
  </si>
  <si>
    <t>建築士の場合</t>
    <phoneticPr fontId="18"/>
  </si>
  <si>
    <t>建築基準適合判定資格者の場合</t>
    <phoneticPr fontId="18"/>
  </si>
  <si>
    <t>登録をした者</t>
    <rPh sb="0" eb="2">
      <t>トウロク</t>
    </rPh>
    <phoneticPr fontId="18"/>
  </si>
  <si>
    <t>指定年月日</t>
    <rPh sb="0" eb="2">
      <t>シテイ</t>
    </rPh>
    <rPh sb="2" eb="5">
      <t>ネンガッピ</t>
    </rPh>
    <phoneticPr fontId="18"/>
  </si>
  <si>
    <t>（用紙　日本産業規格　Ａ４）　　　　　　</t>
    <phoneticPr fontId="18"/>
  </si>
  <si>
    <t>住　所</t>
    <phoneticPr fontId="18"/>
  </si>
  <si>
    <t>氏　名</t>
    <phoneticPr fontId="18"/>
  </si>
  <si>
    <t>証明申請者</t>
    <phoneticPr fontId="18"/>
  </si>
  <si>
    <t xml:space="preserve"> （１）実施した工事の種別</t>
    <phoneticPr fontId="18"/>
  </si>
  <si>
    <t>地域区分</t>
    <phoneticPr fontId="18"/>
  </si>
  <si>
    <t xml:space="preserve"> 第　　　　　号</t>
    <phoneticPr fontId="18"/>
  </si>
  <si>
    <t xml:space="preserve"> 　　　　年　　月　　日</t>
    <phoneticPr fontId="18"/>
  </si>
  <si>
    <t>認定低炭素建築物新築等計画に基づく工事の場合</t>
    <phoneticPr fontId="18"/>
  </si>
  <si>
    <t>名　　称</t>
    <phoneticPr fontId="18"/>
  </si>
  <si>
    <t>　　　　年　　月　　日</t>
    <phoneticPr fontId="18"/>
  </si>
  <si>
    <t>登録番号</t>
    <phoneticPr fontId="18"/>
  </si>
  <si>
    <t>住宅性能評価書により証明される場合</t>
    <phoneticPr fontId="18"/>
  </si>
  <si>
    <t>増改築による長期優良住宅建築等計画の認定により証明される場合</t>
    <phoneticPr fontId="18"/>
  </si>
  <si>
    <t>改修工事後の住宅の一定の省エネ性能が証明される場合</t>
    <phoneticPr fontId="18"/>
  </si>
  <si>
    <t>長期優良住宅建築等計画の認定主体</t>
    <phoneticPr fontId="18"/>
  </si>
  <si>
    <t>長期優良住宅建築等計画の認定番号</t>
    <phoneticPr fontId="18"/>
  </si>
  <si>
    <t>長期優良住宅建築等計画の認定年月日</t>
    <phoneticPr fontId="18"/>
  </si>
  <si>
    <t xml:space="preserve">  (２) 実施した工事の内容</t>
    <phoneticPr fontId="18"/>
  </si>
  <si>
    <t>　(３) 実施した工事の費用の額等</t>
    <phoneticPr fontId="18"/>
  </si>
  <si>
    <t xml:space="preserve"> 登録番号</t>
    <phoneticPr fontId="18"/>
  </si>
  <si>
    <t xml:space="preserve"> 　　　年　　月　　日</t>
    <phoneticPr fontId="18"/>
  </si>
  <si>
    <t>改修工事前</t>
    <phoneticPr fontId="18"/>
  </si>
  <si>
    <t>改修工事後</t>
    <phoneticPr fontId="18"/>
  </si>
  <si>
    <t>第１号工事</t>
    <phoneticPr fontId="18"/>
  </si>
  <si>
    <t>第２号工事</t>
    <phoneticPr fontId="18"/>
  </si>
  <si>
    <t>第３号工事</t>
    <phoneticPr fontId="18"/>
  </si>
  <si>
    <t xml:space="preserve"> （２）実施した工事の内容</t>
    <phoneticPr fontId="18"/>
  </si>
  <si>
    <t>①住宅耐震改修</t>
    <rPh sb="3" eb="5">
      <t>タイシン</t>
    </rPh>
    <rPh sb="5" eb="7">
      <t>カイシュウ</t>
    </rPh>
    <phoneticPr fontId="18"/>
  </si>
  <si>
    <t>窓の断熱改修工事を実施した場合</t>
    <phoneticPr fontId="18"/>
  </si>
  <si>
    <t>玄関の数</t>
    <phoneticPr fontId="18"/>
  </si>
  <si>
    <t>便所の数</t>
    <phoneticPr fontId="18"/>
  </si>
  <si>
    <t>浴室の数</t>
    <phoneticPr fontId="18"/>
  </si>
  <si>
    <t>調理室の数</t>
    <phoneticPr fontId="18"/>
  </si>
  <si>
    <t>上記１と併せて行う次のいずれかに該当する修繕又は模様替</t>
    <phoneticPr fontId="18"/>
  </si>
  <si>
    <t>　地域区分</t>
    <rPh sb="1" eb="3">
      <t>チイキ</t>
    </rPh>
    <rPh sb="3" eb="5">
      <t>クブン</t>
    </rPh>
    <phoneticPr fontId="18"/>
  </si>
  <si>
    <t xml:space="preserve"> 名　　称</t>
    <phoneticPr fontId="18"/>
  </si>
  <si>
    <t xml:space="preserve"> 第　　　　号</t>
    <phoneticPr fontId="18"/>
  </si>
  <si>
    <t>改修工事後の住宅の省エネ性能</t>
    <phoneticPr fontId="18"/>
  </si>
  <si>
    <t>住宅性能評価書を交付した登録住宅</t>
    <phoneticPr fontId="18"/>
  </si>
  <si>
    <t>改修工事後の住宅省エネ性能</t>
    <rPh sb="6" eb="7">
      <t>ス</t>
    </rPh>
    <phoneticPr fontId="18"/>
  </si>
  <si>
    <t>工事の種別及び内容</t>
    <phoneticPr fontId="18"/>
  </si>
  <si>
    <t xml:space="preserve"> 型式：</t>
    <phoneticPr fontId="18"/>
  </si>
  <si>
    <t>断熱改修工事と併せて行った右記４から９までに掲げる設備の取替え又は取付けに係る工事</t>
    <phoneticPr fontId="18"/>
  </si>
  <si>
    <t>　　　第　　　　　号</t>
    <phoneticPr fontId="18"/>
  </si>
  <si>
    <t xml:space="preserve">    　　年　　月　　日</t>
    <phoneticPr fontId="18"/>
  </si>
  <si>
    <t xml:space="preserve"> 　　　　年　　　　月　　　　日</t>
    <phoneticPr fontId="18"/>
  </si>
  <si>
    <t>登録を受けた都道府県名（二級建築士又は木造建築士の場合）</t>
    <phoneticPr fontId="18"/>
  </si>
  <si>
    <t>一級建築士、二級建築士又は木造建築士の別</t>
    <phoneticPr fontId="18"/>
  </si>
  <si>
    <t>所在地</t>
    <phoneticPr fontId="18"/>
  </si>
  <si>
    <t>登録年月日及び登録番号</t>
    <phoneticPr fontId="18"/>
  </si>
  <si>
    <t xml:space="preserve"> （１）証明者が建築士事務所に属する建築士の場合</t>
    <phoneticPr fontId="18"/>
  </si>
  <si>
    <t xml:space="preserve"> （２）証明者が指定確認検査機関の場合</t>
    <phoneticPr fontId="18"/>
  </si>
  <si>
    <t>住所</t>
    <phoneticPr fontId="18"/>
  </si>
  <si>
    <t>証明を行った登録住宅性能評価機関</t>
    <rPh sb="6" eb="8">
      <t>トウロク</t>
    </rPh>
    <rPh sb="8" eb="10">
      <t>ジュウタク</t>
    </rPh>
    <rPh sb="10" eb="14">
      <t>セイノウヒョウカ</t>
    </rPh>
    <phoneticPr fontId="18"/>
  </si>
  <si>
    <t>登録年月日及び指定番号</t>
    <rPh sb="0" eb="2">
      <t>トウロク</t>
    </rPh>
    <phoneticPr fontId="18"/>
  </si>
  <si>
    <t>証明を行った住宅瑕疵担保責任保険法人</t>
    <rPh sb="6" eb="18">
      <t>ジュウタクカシタンポセキニンホケンホウジン</t>
    </rPh>
    <phoneticPr fontId="18"/>
  </si>
  <si>
    <t>イ　⑳の改修に係る補助金等の交付の有無</t>
    <phoneticPr fontId="18"/>
  </si>
  <si>
    <t>㉑　⑱の金額と⑲及び⑳ウの合計額のうちいずれか少ない額</t>
    <phoneticPr fontId="18"/>
  </si>
  <si>
    <t>㉒　1,000万円から⑰を引いた残りの額（０円未満となる場合は０円）</t>
    <phoneticPr fontId="18"/>
  </si>
  <si>
    <t>㉓　㉑と㉒の金額のうちいずれか少ない額（５％控除分）</t>
    <phoneticPr fontId="18"/>
  </si>
  <si>
    <t>⑤耐久性向上改修工事等</t>
    <phoneticPr fontId="18"/>
  </si>
  <si>
    <t>⑥　耐久性向上改修工事等（対象住宅耐震改修及び対象一般断熱改修工事等の両方と併せて行う場合）</t>
    <phoneticPr fontId="18"/>
  </si>
  <si>
    <t>⑧　①ウ、②ウ、③ウ、④ウ及び⑦ウの合計額</t>
    <rPh sb="13" eb="14">
      <t>オヨ</t>
    </rPh>
    <phoneticPr fontId="18"/>
  </si>
  <si>
    <t>⑨　①エ、②エ、③エ、④エ及び⑦エの合計額</t>
    <rPh sb="13" eb="14">
      <t>オヨ</t>
    </rPh>
    <phoneticPr fontId="18"/>
  </si>
  <si>
    <t>⑩　①オ、②オ、③オ、④オ及び⑦オの合計額</t>
    <rPh sb="13" eb="14">
      <t>オヨ</t>
    </rPh>
    <phoneticPr fontId="18"/>
  </si>
  <si>
    <t>⑪　②ウ、④ウ、⑤キ及び⑦ウの合計額</t>
    <rPh sb="10" eb="11">
      <t>オヨ</t>
    </rPh>
    <phoneticPr fontId="18"/>
  </si>
  <si>
    <t>⑫　②エ、④エ、⑤ク及び⑦エの合計額</t>
    <phoneticPr fontId="18"/>
  </si>
  <si>
    <t>⑭　②ウ、④ウ、⑥コ及び⑦ウの合計額</t>
    <phoneticPr fontId="18"/>
  </si>
  <si>
    <t>⑬　②オ、④オ、⑤ケ及び⑦オの合計額</t>
    <phoneticPr fontId="18"/>
  </si>
  <si>
    <t>⑰　⑨、⑫又は⑮のうちいずれか多い額(10%控除分)</t>
    <phoneticPr fontId="18"/>
  </si>
  <si>
    <t>⑱　⑧、⑪又は⑭のうちいずれか多い額</t>
    <phoneticPr fontId="18"/>
  </si>
  <si>
    <t>⑲　⑩、⑬又は⑯のうち⑱の金額に係る額</t>
    <phoneticPr fontId="18"/>
  </si>
  <si>
    <t>⑳　①、②、③、④、⑤、⑥又は⑦の改修工事と併せて行われた第１号工事～第６号工事</t>
    <phoneticPr fontId="18"/>
  </si>
  <si>
    <r>
      <t>・</t>
    </r>
    <r>
      <rPr>
        <b/>
        <u/>
        <sz val="11"/>
        <color theme="1"/>
        <rFont val="ＭＳ Ｐゴシック"/>
        <family val="3"/>
        <charset val="128"/>
      </rPr>
      <t>耐震改修を行った場合</t>
    </r>
    <rPh sb="1" eb="3">
      <t>タイシン</t>
    </rPh>
    <rPh sb="3" eb="5">
      <t>カイシュウ</t>
    </rPh>
    <rPh sb="6" eb="7">
      <t>オコナ</t>
    </rPh>
    <rPh sb="9" eb="11">
      <t>バアイ</t>
    </rPh>
    <phoneticPr fontId="23"/>
  </si>
  <si>
    <t>住宅の種類</t>
    <rPh sb="0" eb="2">
      <t>ジュウタク</t>
    </rPh>
    <rPh sb="3" eb="5">
      <t>シュルイ</t>
    </rPh>
    <phoneticPr fontId="23"/>
  </si>
  <si>
    <t>耐震改修工事の内容</t>
    <rPh sb="0" eb="2">
      <t>タイシン</t>
    </rPh>
    <rPh sb="2" eb="4">
      <t>カイシュウ</t>
    </rPh>
    <rPh sb="4" eb="6">
      <t>コウジ</t>
    </rPh>
    <rPh sb="7" eb="9">
      <t>ナイヨウ</t>
    </rPh>
    <phoneticPr fontId="23"/>
  </si>
  <si>
    <t>単位あたり金額（税込）</t>
    <rPh sb="0" eb="2">
      <t>タンイ</t>
    </rPh>
    <rPh sb="5" eb="7">
      <t>キンガク</t>
    </rPh>
    <rPh sb="8" eb="10">
      <t>ゼイコミ</t>
    </rPh>
    <phoneticPr fontId="23"/>
  </si>
  <si>
    <t>単位</t>
    <rPh sb="0" eb="2">
      <t>タンイ</t>
    </rPh>
    <phoneticPr fontId="23"/>
  </si>
  <si>
    <t>木造住宅</t>
    <rPh sb="0" eb="2">
      <t>モクゾウ</t>
    </rPh>
    <rPh sb="2" eb="4">
      <t>ジュウタク</t>
    </rPh>
    <phoneticPr fontId="23"/>
  </si>
  <si>
    <t>基礎に係る耐震改修</t>
    <rPh sb="0" eb="2">
      <t>キソ</t>
    </rPh>
    <rPh sb="3" eb="4">
      <t>カカ</t>
    </rPh>
    <rPh sb="5" eb="9">
      <t>タイシンカイシュウ</t>
    </rPh>
    <phoneticPr fontId="23"/>
  </si>
  <si>
    <t>当該家屋の建築面積（㎡）</t>
    <rPh sb="0" eb="2">
      <t>トウガイ</t>
    </rPh>
    <rPh sb="2" eb="4">
      <t>カオク</t>
    </rPh>
    <rPh sb="5" eb="7">
      <t>ケンチク</t>
    </rPh>
    <rPh sb="7" eb="9">
      <t>メンセキ</t>
    </rPh>
    <phoneticPr fontId="23"/>
  </si>
  <si>
    <t>壁に係る耐震改修</t>
    <rPh sb="0" eb="1">
      <t>カベ</t>
    </rPh>
    <rPh sb="2" eb="3">
      <t>カカ</t>
    </rPh>
    <rPh sb="4" eb="6">
      <t>タイシン</t>
    </rPh>
    <rPh sb="6" eb="8">
      <t>カイシュウ</t>
    </rPh>
    <phoneticPr fontId="23"/>
  </si>
  <si>
    <t>当該家屋の床面積（㎡）</t>
    <rPh sb="0" eb="2">
      <t>トウガイ</t>
    </rPh>
    <rPh sb="2" eb="4">
      <t>カオク</t>
    </rPh>
    <rPh sb="5" eb="8">
      <t>ユカメンセキ</t>
    </rPh>
    <phoneticPr fontId="23"/>
  </si>
  <si>
    <t>屋根に係る耐震改修</t>
    <rPh sb="0" eb="2">
      <t>ヤネ</t>
    </rPh>
    <rPh sb="3" eb="4">
      <t>カカ</t>
    </rPh>
    <rPh sb="5" eb="7">
      <t>タイシン</t>
    </rPh>
    <rPh sb="7" eb="9">
      <t>カイシュウ</t>
    </rPh>
    <phoneticPr fontId="23"/>
  </si>
  <si>
    <t>当該耐震改修の施工面積（㎡）</t>
    <rPh sb="0" eb="2">
      <t>トウガイ</t>
    </rPh>
    <rPh sb="2" eb="4">
      <t>タイシン</t>
    </rPh>
    <rPh sb="4" eb="6">
      <t>カイシュウ</t>
    </rPh>
    <rPh sb="7" eb="9">
      <t>セコウ</t>
    </rPh>
    <rPh sb="9" eb="11">
      <t>メンセキ</t>
    </rPh>
    <phoneticPr fontId="23"/>
  </si>
  <si>
    <t>基礎、壁又は屋根に係るもの以外の耐震改修</t>
    <rPh sb="0" eb="2">
      <t>キソ</t>
    </rPh>
    <rPh sb="3" eb="4">
      <t>カベ</t>
    </rPh>
    <rPh sb="4" eb="5">
      <t>マタ</t>
    </rPh>
    <rPh sb="6" eb="8">
      <t>ヤネ</t>
    </rPh>
    <rPh sb="9" eb="10">
      <t>カカ</t>
    </rPh>
    <rPh sb="13" eb="15">
      <t>イガイ</t>
    </rPh>
    <rPh sb="16" eb="18">
      <t>タイシン</t>
    </rPh>
    <rPh sb="18" eb="20">
      <t>カイシュウ</t>
    </rPh>
    <phoneticPr fontId="23"/>
  </si>
  <si>
    <t>木造住宅以外の住宅</t>
    <rPh sb="0" eb="2">
      <t>モクゾウ</t>
    </rPh>
    <rPh sb="2" eb="4">
      <t>ジュウタク</t>
    </rPh>
    <rPh sb="4" eb="6">
      <t>イガイ</t>
    </rPh>
    <rPh sb="7" eb="9">
      <t>ジュウタク</t>
    </rPh>
    <phoneticPr fontId="23"/>
  </si>
  <si>
    <t>柱に係る耐震改修のうち、鉄板その他の補強材を柱に巻きつけるもの（以下、柱巻補強工事という）</t>
    <rPh sb="0" eb="1">
      <t>ハシラ</t>
    </rPh>
    <rPh sb="2" eb="3">
      <t>カカ</t>
    </rPh>
    <rPh sb="4" eb="6">
      <t>タイシン</t>
    </rPh>
    <rPh sb="6" eb="8">
      <t>カイシュウ</t>
    </rPh>
    <rPh sb="12" eb="14">
      <t>テッパン</t>
    </rPh>
    <rPh sb="16" eb="17">
      <t>タ</t>
    </rPh>
    <rPh sb="18" eb="21">
      <t>ホキョウザイ</t>
    </rPh>
    <rPh sb="22" eb="23">
      <t>ハシラ</t>
    </rPh>
    <rPh sb="24" eb="25">
      <t>マ</t>
    </rPh>
    <rPh sb="32" eb="34">
      <t>イカ</t>
    </rPh>
    <rPh sb="35" eb="36">
      <t>ハシラ</t>
    </rPh>
    <rPh sb="36" eb="37">
      <t>マ</t>
    </rPh>
    <rPh sb="37" eb="39">
      <t>ホキョウ</t>
    </rPh>
    <rPh sb="39" eb="41">
      <t>コウジ</t>
    </rPh>
    <phoneticPr fontId="23"/>
  </si>
  <si>
    <t>当該耐震改修の箇所数</t>
    <rPh sb="0" eb="2">
      <t>トウガイ</t>
    </rPh>
    <rPh sb="2" eb="4">
      <t>タイシン</t>
    </rPh>
    <rPh sb="4" eb="6">
      <t>カイシュウ</t>
    </rPh>
    <rPh sb="7" eb="9">
      <t>カショ</t>
    </rPh>
    <rPh sb="9" eb="10">
      <t>スウ</t>
    </rPh>
    <phoneticPr fontId="23"/>
  </si>
  <si>
    <t>柱に係る耐震改修のうち、柱巻補強工事以外のもの</t>
    <rPh sb="0" eb="1">
      <t>ハシラ</t>
    </rPh>
    <rPh sb="2" eb="3">
      <t>カカ</t>
    </rPh>
    <rPh sb="4" eb="6">
      <t>タイシン</t>
    </rPh>
    <rPh sb="6" eb="8">
      <t>カイシュウ</t>
    </rPh>
    <rPh sb="12" eb="13">
      <t>ハシラ</t>
    </rPh>
    <rPh sb="13" eb="14">
      <t>マ</t>
    </rPh>
    <rPh sb="14" eb="16">
      <t>ホキョウ</t>
    </rPh>
    <rPh sb="16" eb="18">
      <t>コウジ</t>
    </rPh>
    <rPh sb="18" eb="20">
      <t>イガイ</t>
    </rPh>
    <phoneticPr fontId="23"/>
  </si>
  <si>
    <t>免震工事</t>
    <rPh sb="0" eb="2">
      <t>メンシン</t>
    </rPh>
    <rPh sb="2" eb="4">
      <t>コウジ</t>
    </rPh>
    <phoneticPr fontId="23"/>
  </si>
  <si>
    <t>壁若しくは柱に係るもの又は免震工事以外の耐震改修</t>
    <rPh sb="0" eb="1">
      <t>カベ</t>
    </rPh>
    <rPh sb="1" eb="2">
      <t>モ</t>
    </rPh>
    <rPh sb="5" eb="6">
      <t>ハシラ</t>
    </rPh>
    <rPh sb="7" eb="8">
      <t>カカ</t>
    </rPh>
    <rPh sb="11" eb="12">
      <t>マタ</t>
    </rPh>
    <rPh sb="13" eb="15">
      <t>メンシン</t>
    </rPh>
    <rPh sb="15" eb="17">
      <t>コウジ</t>
    </rPh>
    <rPh sb="17" eb="19">
      <t>イガイ</t>
    </rPh>
    <rPh sb="20" eb="22">
      <t>タイシン</t>
    </rPh>
    <rPh sb="22" eb="24">
      <t>カイシュウ</t>
    </rPh>
    <phoneticPr fontId="23"/>
  </si>
  <si>
    <t>合計額→</t>
    <rPh sb="0" eb="2">
      <t>ゴウケイ</t>
    </rPh>
    <rPh sb="2" eb="3">
      <t>ガク</t>
    </rPh>
    <phoneticPr fontId="23"/>
  </si>
  <si>
    <t>※合計額の欄には何も入力しないでください</t>
    <phoneticPr fontId="23"/>
  </si>
  <si>
    <r>
      <t>・</t>
    </r>
    <r>
      <rPr>
        <b/>
        <u/>
        <sz val="11"/>
        <color theme="1"/>
        <rFont val="ＭＳ Ｐゴシック"/>
        <family val="3"/>
        <charset val="128"/>
      </rPr>
      <t>バリアフリー改修を行った場合</t>
    </r>
    <rPh sb="7" eb="9">
      <t>カイシュウ</t>
    </rPh>
    <rPh sb="10" eb="11">
      <t>オコナ</t>
    </rPh>
    <rPh sb="13" eb="15">
      <t>バアイ</t>
    </rPh>
    <phoneticPr fontId="23"/>
  </si>
  <si>
    <t>バリアフリー改修工事</t>
    <rPh sb="6" eb="8">
      <t>カイシュウ</t>
    </rPh>
    <rPh sb="8" eb="10">
      <t>コウジ</t>
    </rPh>
    <phoneticPr fontId="23"/>
  </si>
  <si>
    <t>バリアフリー改修工事の内容</t>
    <rPh sb="6" eb="8">
      <t>カイシュウ</t>
    </rPh>
    <rPh sb="8" eb="10">
      <t>コウジ</t>
    </rPh>
    <rPh sb="11" eb="13">
      <t>ナイヨウ</t>
    </rPh>
    <phoneticPr fontId="23"/>
  </si>
  <si>
    <t>①介助用の車いすで容易に移動するために通路又は出入り口の幅を拡張する工事</t>
    <rPh sb="1" eb="4">
      <t>カイジョヨウ</t>
    </rPh>
    <rPh sb="5" eb="6">
      <t>クルマ</t>
    </rPh>
    <rPh sb="9" eb="11">
      <t>ヨウイ</t>
    </rPh>
    <rPh sb="12" eb="14">
      <t>イドウ</t>
    </rPh>
    <rPh sb="19" eb="21">
      <t>ツウロ</t>
    </rPh>
    <rPh sb="21" eb="22">
      <t>マタ</t>
    </rPh>
    <rPh sb="23" eb="25">
      <t>デイ</t>
    </rPh>
    <rPh sb="26" eb="27">
      <t>グチ</t>
    </rPh>
    <rPh sb="28" eb="29">
      <t>ハバ</t>
    </rPh>
    <rPh sb="30" eb="32">
      <t>カクチョウ</t>
    </rPh>
    <rPh sb="34" eb="36">
      <t>コウジ</t>
    </rPh>
    <phoneticPr fontId="23"/>
  </si>
  <si>
    <t>通路の幅を拡張するもの</t>
    <phoneticPr fontId="23"/>
  </si>
  <si>
    <t>施工面積（㎡）</t>
    <rPh sb="0" eb="4">
      <t>セコウメンセキ</t>
    </rPh>
    <phoneticPr fontId="23"/>
  </si>
  <si>
    <t>出入り口の幅を拡張するもの</t>
    <phoneticPr fontId="23"/>
  </si>
  <si>
    <t>箇所数</t>
    <rPh sb="0" eb="2">
      <t>カショ</t>
    </rPh>
    <rPh sb="2" eb="3">
      <t>スウ</t>
    </rPh>
    <phoneticPr fontId="23"/>
  </si>
  <si>
    <t>②階段の設置（既存の階段の撤去を伴うものに限る）又は改良によりその勾配を緩和する工事</t>
    <phoneticPr fontId="23"/>
  </si>
  <si>
    <t>③浴室を改良する工事</t>
    <rPh sb="1" eb="3">
      <t>ヨクシツ</t>
    </rPh>
    <rPh sb="4" eb="6">
      <t>カイリョウ</t>
    </rPh>
    <rPh sb="8" eb="10">
      <t>コウジ</t>
    </rPh>
    <phoneticPr fontId="23"/>
  </si>
  <si>
    <t>入浴又はその介助を容易に行うために浴室の床面積を増加させる工事</t>
    <phoneticPr fontId="23"/>
  </si>
  <si>
    <t>浴槽をまたぎの高さの低いものに取り替える工事</t>
    <phoneticPr fontId="23"/>
  </si>
  <si>
    <t>固定式の移乗台、踏み台その他の高齢者等の浴槽の出入りを容易にする設備を設置する工事</t>
    <phoneticPr fontId="23"/>
  </si>
  <si>
    <t>高齢者等の身体の洗浄を容易にする水栓器具を設置し又は同器具に取り替える工事</t>
    <phoneticPr fontId="23"/>
  </si>
  <si>
    <t>④便所を改良する工事</t>
    <rPh sb="1" eb="3">
      <t>ベンジョ</t>
    </rPh>
    <rPh sb="4" eb="6">
      <t>カイリョウ</t>
    </rPh>
    <rPh sb="8" eb="10">
      <t>コウジ</t>
    </rPh>
    <phoneticPr fontId="23"/>
  </si>
  <si>
    <t>排泄又はその介助を容易に行うために便所の床面積を増加させる工事</t>
    <phoneticPr fontId="23"/>
  </si>
  <si>
    <t>便器を座便式のものに取り替える工事</t>
    <phoneticPr fontId="23"/>
  </si>
  <si>
    <t>座便式の便器の座高を高くする工事</t>
    <phoneticPr fontId="23"/>
  </si>
  <si>
    <t>⑤便所、浴室、脱衣室その他の居室及び玄関並びにこれらを結ぶ経路に手すりを取り付ける工事</t>
    <phoneticPr fontId="23"/>
  </si>
  <si>
    <t>長さが 150㎝以上の手すりを取り付けるもの</t>
    <phoneticPr fontId="23"/>
  </si>
  <si>
    <t>手すりの長さ（ｍ）</t>
    <rPh sb="0" eb="1">
      <t>テ</t>
    </rPh>
    <rPh sb="4" eb="5">
      <t>ナガ</t>
    </rPh>
    <phoneticPr fontId="23"/>
  </si>
  <si>
    <t>長さが 150㎝未満の手すりを取り付けるもの</t>
    <phoneticPr fontId="23"/>
  </si>
  <si>
    <t>⑥便所、浴室、脱衣室その他の居室及び玄関並びにこれらを結ぶ経路の床するもの（以下「玄関等段差解消等工事」という）の段差を解消する工事（勝手口その他屋外に面する開口の出入口及び上がりかまち並びに浴室の出入口にあっては、段差を小さくする工事を含む）</t>
    <phoneticPr fontId="23"/>
  </si>
  <si>
    <t>玄関、勝手口その他屋外に面する開口の出入口及び上がりかまちの段差を解消するもの並びに段差を小さくするもの（以下「玄関等段差解消等工事」という）</t>
    <phoneticPr fontId="23"/>
  </si>
  <si>
    <t>浴室の出入口の段差を解消するもの及び段差を小さくするもの（以下「浴室段差解消等工事」という）</t>
    <rPh sb="0" eb="2">
      <t>ヨクシツ</t>
    </rPh>
    <phoneticPr fontId="23"/>
  </si>
  <si>
    <t>玄関等段差解消等工事及び浴室段差解消等工事以外のもの</t>
    <phoneticPr fontId="23"/>
  </si>
  <si>
    <t>施工面積（㎡）</t>
    <rPh sb="0" eb="2">
      <t>セコウ</t>
    </rPh>
    <rPh sb="2" eb="4">
      <t>メンセキ</t>
    </rPh>
    <phoneticPr fontId="23"/>
  </si>
  <si>
    <t>⑦出入口の戸を改良する工事</t>
    <phoneticPr fontId="23"/>
  </si>
  <si>
    <t>開戸を引戸、折戸等に取り替える工事</t>
    <phoneticPr fontId="23"/>
  </si>
  <si>
    <t>開戸のドアノブをレバーハンドル等に取り替える工事</t>
    <phoneticPr fontId="23"/>
  </si>
  <si>
    <t>戸に戸車その他の戸の開閉を容易にする器具を設置する工事（戸に開閉のための動力装置を設置するもの（以下「動力設置工事」という））</t>
    <phoneticPr fontId="23"/>
  </si>
  <si>
    <t>戸に戸車その他の戸の開閉を容易にする器具を設置する工事（戸を吊戸方式に変更するもの（以下「吊戸工事」という）</t>
    <phoneticPr fontId="23"/>
  </si>
  <si>
    <t>戸に戸車を設置する工事その他の動力設置工事及び吊戸工事以外のもの</t>
    <phoneticPr fontId="23"/>
  </si>
  <si>
    <t>⑧便所、浴室、脱衣室その他の居室及び玄関並びにこれらを結ぶ経路の床の材料を滑りにくいものに取り替える工事</t>
    <phoneticPr fontId="23"/>
  </si>
  <si>
    <t>施工面積（㎡）</t>
    <phoneticPr fontId="23"/>
  </si>
  <si>
    <t>※合計額の欄には何も入力しないでください</t>
  </si>
  <si>
    <r>
      <t>・</t>
    </r>
    <r>
      <rPr>
        <b/>
        <u/>
        <sz val="11"/>
        <color theme="1"/>
        <rFont val="ＭＳ Ｐゴシック"/>
        <family val="3"/>
        <charset val="128"/>
      </rPr>
      <t>省エネ改修を行った場合</t>
    </r>
    <rPh sb="1" eb="2">
      <t>ショウ</t>
    </rPh>
    <rPh sb="4" eb="6">
      <t>カイシュウ</t>
    </rPh>
    <rPh sb="7" eb="8">
      <t>オコナ</t>
    </rPh>
    <rPh sb="10" eb="12">
      <t>バアイ</t>
    </rPh>
    <phoneticPr fontId="23"/>
  </si>
  <si>
    <t>省エネ改修工事</t>
    <rPh sb="0" eb="1">
      <t>ショウ</t>
    </rPh>
    <rPh sb="3" eb="5">
      <t>カイシュウ</t>
    </rPh>
    <rPh sb="5" eb="7">
      <t>コウジ</t>
    </rPh>
    <phoneticPr fontId="23"/>
  </si>
  <si>
    <t>窓の断熱性を高める工事
（ガラス交換については、全ての居室の全ての窓の日射遮蔽性を高める工事を含む）</t>
    <rPh sb="0" eb="1">
      <t>マド</t>
    </rPh>
    <rPh sb="2" eb="5">
      <t>ダンネツセイ</t>
    </rPh>
    <rPh sb="6" eb="7">
      <t>タカ</t>
    </rPh>
    <rPh sb="9" eb="11">
      <t>コウジ</t>
    </rPh>
    <rPh sb="16" eb="18">
      <t>コウカン</t>
    </rPh>
    <rPh sb="24" eb="25">
      <t>スベ</t>
    </rPh>
    <rPh sb="35" eb="37">
      <t>ニッシャ</t>
    </rPh>
    <rPh sb="37" eb="39">
      <t>シャヘイ</t>
    </rPh>
    <rPh sb="39" eb="40">
      <t>セイ</t>
    </rPh>
    <rPh sb="41" eb="42">
      <t>タカ</t>
    </rPh>
    <rPh sb="44" eb="46">
      <t>コウジ</t>
    </rPh>
    <rPh sb="47" eb="48">
      <t>フク</t>
    </rPh>
    <phoneticPr fontId="23"/>
  </si>
  <si>
    <t>ガラスの交換
（１から８地域まで）</t>
    <rPh sb="4" eb="6">
      <t>コウカン</t>
    </rPh>
    <rPh sb="12" eb="14">
      <t>チイキ</t>
    </rPh>
    <phoneticPr fontId="23"/>
  </si>
  <si>
    <t>家屋の床面積の合計（㎡）</t>
    <rPh sb="0" eb="2">
      <t>カオク</t>
    </rPh>
    <rPh sb="3" eb="6">
      <t>ユカメンセキ</t>
    </rPh>
    <rPh sb="7" eb="9">
      <t>ゴウケイ</t>
    </rPh>
    <phoneticPr fontId="23"/>
  </si>
  <si>
    <t>内窓の新設又は交換
（１，２及び３地域）</t>
    <rPh sb="0" eb="2">
      <t>ウチマド</t>
    </rPh>
    <rPh sb="3" eb="5">
      <t>シンセツ</t>
    </rPh>
    <rPh sb="5" eb="6">
      <t>マタ</t>
    </rPh>
    <rPh sb="7" eb="9">
      <t>コウカン</t>
    </rPh>
    <rPh sb="14" eb="15">
      <t>オヨ</t>
    </rPh>
    <rPh sb="17" eb="19">
      <t>チイキ</t>
    </rPh>
    <phoneticPr fontId="23"/>
  </si>
  <si>
    <t>内窓の新設
（４，５，６及び７地域）</t>
    <rPh sb="0" eb="2">
      <t>ウチマド</t>
    </rPh>
    <rPh sb="3" eb="5">
      <t>シンセツ</t>
    </rPh>
    <rPh sb="12" eb="13">
      <t>オヨ</t>
    </rPh>
    <rPh sb="15" eb="17">
      <t>チイキ</t>
    </rPh>
    <phoneticPr fontId="23"/>
  </si>
  <si>
    <t>サッシ及びガラスの交換
（１，２，３及び４地域）</t>
    <rPh sb="3" eb="4">
      <t>オヨ</t>
    </rPh>
    <rPh sb="9" eb="11">
      <t>コウカン</t>
    </rPh>
    <rPh sb="18" eb="19">
      <t>オヨ</t>
    </rPh>
    <rPh sb="21" eb="23">
      <t>チイキ</t>
    </rPh>
    <phoneticPr fontId="23"/>
  </si>
  <si>
    <t>サッシ及びガラスの交換
（５，６及び７地域）</t>
    <rPh sb="3" eb="4">
      <t>オヨ</t>
    </rPh>
    <rPh sb="9" eb="11">
      <t>コウカン</t>
    </rPh>
    <rPh sb="16" eb="17">
      <t>オヨ</t>
    </rPh>
    <rPh sb="19" eb="21">
      <t>チイキ</t>
    </rPh>
    <phoneticPr fontId="23"/>
  </si>
  <si>
    <t>天井等の断熱性を高める工事（１から８地域まで）</t>
    <rPh sb="0" eb="2">
      <t>テンジョウ</t>
    </rPh>
    <rPh sb="2" eb="3">
      <t>トウ</t>
    </rPh>
    <rPh sb="4" eb="7">
      <t>ダンネツセイ</t>
    </rPh>
    <rPh sb="8" eb="9">
      <t>タカ</t>
    </rPh>
    <rPh sb="11" eb="13">
      <t>コウジ</t>
    </rPh>
    <rPh sb="18" eb="20">
      <t>チイキ</t>
    </rPh>
    <phoneticPr fontId="23"/>
  </si>
  <si>
    <t>壁の断熱性を高める工事（１から８地域まで）</t>
    <rPh sb="0" eb="1">
      <t>カベ</t>
    </rPh>
    <rPh sb="2" eb="5">
      <t>ダンネツセイ</t>
    </rPh>
    <rPh sb="6" eb="7">
      <t>タカ</t>
    </rPh>
    <rPh sb="9" eb="11">
      <t>コウジ</t>
    </rPh>
    <rPh sb="16" eb="18">
      <t>チイキ</t>
    </rPh>
    <phoneticPr fontId="23"/>
  </si>
  <si>
    <t>床等の断熱性を高める工事（１，２及び３地域）</t>
    <rPh sb="0" eb="1">
      <t>ユカ</t>
    </rPh>
    <rPh sb="1" eb="2">
      <t>トウ</t>
    </rPh>
    <rPh sb="3" eb="6">
      <t>ダンネツセイ</t>
    </rPh>
    <rPh sb="7" eb="8">
      <t>タカ</t>
    </rPh>
    <rPh sb="10" eb="12">
      <t>コウジ</t>
    </rPh>
    <rPh sb="16" eb="17">
      <t>オヨ</t>
    </rPh>
    <rPh sb="19" eb="21">
      <t>チイキ</t>
    </rPh>
    <phoneticPr fontId="23"/>
  </si>
  <si>
    <t>床等の断熱性を高める工事（４，５，６及び７地域まで）</t>
    <rPh sb="0" eb="1">
      <t>ユカ</t>
    </rPh>
    <rPh sb="1" eb="2">
      <t>トウ</t>
    </rPh>
    <rPh sb="3" eb="6">
      <t>ダンネツセイ</t>
    </rPh>
    <rPh sb="7" eb="8">
      <t>タカ</t>
    </rPh>
    <rPh sb="10" eb="12">
      <t>コウジ</t>
    </rPh>
    <rPh sb="18" eb="19">
      <t>オヨ</t>
    </rPh>
    <rPh sb="21" eb="23">
      <t>チイキ</t>
    </rPh>
    <phoneticPr fontId="23"/>
  </si>
  <si>
    <t>太陽熱利用冷温熱装置（冷暖房等及び給湯の用に供するもののうち、日本工業規格 A4112 に適合するもの）の設置工事</t>
    <phoneticPr fontId="23"/>
  </si>
  <si>
    <t>集熱器面積（㎡）</t>
    <rPh sb="0" eb="3">
      <t>シュウネツキ</t>
    </rPh>
    <rPh sb="3" eb="5">
      <t>メンセキ</t>
    </rPh>
    <phoneticPr fontId="23"/>
  </si>
  <si>
    <t>太陽熱利用冷温熱装置（給湯の用に供するもののうち、日本工業規格 A4111 に適合するもの）の設置工事</t>
    <phoneticPr fontId="23"/>
  </si>
  <si>
    <t>件（台）</t>
    <rPh sb="0" eb="1">
      <t>ケン</t>
    </rPh>
    <rPh sb="2" eb="3">
      <t>ダイ</t>
    </rPh>
    <phoneticPr fontId="23"/>
  </si>
  <si>
    <t>潜熱回収型給湯器の設置工事</t>
    <phoneticPr fontId="23"/>
  </si>
  <si>
    <t>ヒートポンプ式電気給湯器の設置工事</t>
    <phoneticPr fontId="23"/>
  </si>
  <si>
    <t>燃料電池コージェネレーションシステムの設置工事</t>
    <phoneticPr fontId="23"/>
  </si>
  <si>
    <t>エアコンディショナーの設置工事</t>
    <phoneticPr fontId="23"/>
  </si>
  <si>
    <t>太陽光発電設備の設置工事</t>
    <phoneticPr fontId="23"/>
  </si>
  <si>
    <t>特殊工事：安全対策工事</t>
    <rPh sb="0" eb="2">
      <t>トクシュ</t>
    </rPh>
    <rPh sb="2" eb="4">
      <t>コウジ</t>
    </rPh>
    <rPh sb="5" eb="7">
      <t>アンゼン</t>
    </rPh>
    <rPh sb="7" eb="9">
      <t>タイサク</t>
    </rPh>
    <rPh sb="9" eb="11">
      <t>コウジ</t>
    </rPh>
    <phoneticPr fontId="23"/>
  </si>
  <si>
    <t>特殊工事：陸屋根防水基礎工事</t>
    <rPh sb="0" eb="2">
      <t>トクシュ</t>
    </rPh>
    <rPh sb="2" eb="4">
      <t>コウジ</t>
    </rPh>
    <rPh sb="5" eb="8">
      <t>リクヤネ</t>
    </rPh>
    <rPh sb="8" eb="10">
      <t>ボウスイ</t>
    </rPh>
    <rPh sb="10" eb="12">
      <t>キソ</t>
    </rPh>
    <rPh sb="12" eb="14">
      <t>コウジ</t>
    </rPh>
    <phoneticPr fontId="23"/>
  </si>
  <si>
    <t>特殊工事：積雪対策工事</t>
    <rPh sb="0" eb="2">
      <t>トクシュ</t>
    </rPh>
    <rPh sb="2" eb="4">
      <t>コウジ</t>
    </rPh>
    <rPh sb="5" eb="7">
      <t>セキセツ</t>
    </rPh>
    <rPh sb="7" eb="9">
      <t>タイサク</t>
    </rPh>
    <rPh sb="9" eb="11">
      <t>コウジ</t>
    </rPh>
    <phoneticPr fontId="23"/>
  </si>
  <si>
    <t>特殊工事：塩害対策工事</t>
    <rPh sb="0" eb="2">
      <t>トクシュ</t>
    </rPh>
    <rPh sb="2" eb="4">
      <t>コウジ</t>
    </rPh>
    <rPh sb="5" eb="7">
      <t>エンガイ</t>
    </rPh>
    <rPh sb="7" eb="9">
      <t>タイサク</t>
    </rPh>
    <rPh sb="9" eb="11">
      <t>コウジ</t>
    </rPh>
    <phoneticPr fontId="23"/>
  </si>
  <si>
    <t>特殊工事：幹線増強工事</t>
    <rPh sb="0" eb="2">
      <t>トクシュ</t>
    </rPh>
    <rPh sb="2" eb="4">
      <t>コウジ</t>
    </rPh>
    <rPh sb="5" eb="7">
      <t>カンセン</t>
    </rPh>
    <rPh sb="7" eb="9">
      <t>ゾウキョウ</t>
    </rPh>
    <rPh sb="9" eb="11">
      <t>コウジ</t>
    </rPh>
    <phoneticPr fontId="23"/>
  </si>
  <si>
    <t>件</t>
    <rPh sb="0" eb="1">
      <t>ケン</t>
    </rPh>
    <phoneticPr fontId="23"/>
  </si>
  <si>
    <r>
      <t>・</t>
    </r>
    <r>
      <rPr>
        <b/>
        <u/>
        <sz val="11"/>
        <color theme="1"/>
        <rFont val="ＭＳ Ｐゴシック"/>
        <family val="3"/>
        <charset val="128"/>
      </rPr>
      <t>同居対応改修を行った場合</t>
    </r>
    <rPh sb="1" eb="3">
      <t>ドウキョ</t>
    </rPh>
    <rPh sb="3" eb="5">
      <t>タイオウ</t>
    </rPh>
    <rPh sb="5" eb="7">
      <t>カイシュウ</t>
    </rPh>
    <rPh sb="8" eb="9">
      <t>オコナ</t>
    </rPh>
    <rPh sb="11" eb="13">
      <t>バアイ</t>
    </rPh>
    <phoneticPr fontId="23"/>
  </si>
  <si>
    <t>箇所あたり金額（税込）</t>
    <rPh sb="0" eb="2">
      <t>カショ</t>
    </rPh>
    <rPh sb="5" eb="7">
      <t>キンガク</t>
    </rPh>
    <rPh sb="8" eb="10">
      <t>ゼイコミ</t>
    </rPh>
    <phoneticPr fontId="23"/>
  </si>
  <si>
    <t>①調理室を増設する工事
（改修後の住宅にミニキッチン以外の調理室がある場合に限る）</t>
    <rPh sb="1" eb="4">
      <t>チョウリシツ</t>
    </rPh>
    <rPh sb="5" eb="7">
      <t>ゾウセツ</t>
    </rPh>
    <rPh sb="9" eb="11">
      <t>コウジ</t>
    </rPh>
    <rPh sb="13" eb="16">
      <t>カイシュウゴ</t>
    </rPh>
    <rPh sb="17" eb="19">
      <t>ジュウタク</t>
    </rPh>
    <rPh sb="26" eb="28">
      <t>イガイ</t>
    </rPh>
    <rPh sb="29" eb="32">
      <t>チョウリシツ</t>
    </rPh>
    <rPh sb="35" eb="37">
      <t>バアイ</t>
    </rPh>
    <rPh sb="38" eb="39">
      <t>カギ</t>
    </rPh>
    <phoneticPr fontId="23"/>
  </si>
  <si>
    <t>イ　ミニキッチンを設置する工事以外の工事の場合</t>
    <rPh sb="9" eb="11">
      <t>セッチ</t>
    </rPh>
    <phoneticPr fontId="23"/>
  </si>
  <si>
    <t>ロ　ミニキッチンを設置する工事の場合</t>
    <rPh sb="9" eb="11">
      <t>セッチ</t>
    </rPh>
    <rPh sb="13" eb="15">
      <t>コウジ</t>
    </rPh>
    <rPh sb="16" eb="18">
      <t>バアイ</t>
    </rPh>
    <phoneticPr fontId="23"/>
  </si>
  <si>
    <t>②浴室を増設する工事
（改修後の住宅に浴槽を有する浴室がある場合に限る）</t>
    <rPh sb="1" eb="3">
      <t>ヨクシツ</t>
    </rPh>
    <rPh sb="4" eb="6">
      <t>ゾウセツ</t>
    </rPh>
    <rPh sb="8" eb="10">
      <t>コウジ</t>
    </rPh>
    <rPh sb="12" eb="15">
      <t>カイシュウゴ</t>
    </rPh>
    <rPh sb="16" eb="18">
      <t>ジュウタク</t>
    </rPh>
    <rPh sb="19" eb="21">
      <t>ヨクソウ</t>
    </rPh>
    <rPh sb="22" eb="23">
      <t>ユウ</t>
    </rPh>
    <rPh sb="25" eb="27">
      <t>ヨクシツ</t>
    </rPh>
    <rPh sb="30" eb="32">
      <t>バアイ</t>
    </rPh>
    <rPh sb="33" eb="34">
      <t>カギ</t>
    </rPh>
    <phoneticPr fontId="23"/>
  </si>
  <si>
    <t>イ　給湯設備の設置・取替を伴う浴槽の設置工事の場合</t>
    <phoneticPr fontId="23"/>
  </si>
  <si>
    <t>ロ　給湯設備の設置・取替を伴わない浴槽の設置工事の場合</t>
    <phoneticPr fontId="23"/>
  </si>
  <si>
    <t>ハ　浴槽がないシャワー専用の工事の場合</t>
    <phoneticPr fontId="23"/>
  </si>
  <si>
    <t>③便所を増設する工事</t>
    <rPh sb="1" eb="3">
      <t>ベンジョ</t>
    </rPh>
    <rPh sb="4" eb="6">
      <t>ゾウセツ</t>
    </rPh>
    <rPh sb="8" eb="10">
      <t>コウジ</t>
    </rPh>
    <phoneticPr fontId="23"/>
  </si>
  <si>
    <t>④玄関を増設する工事</t>
    <rPh sb="1" eb="3">
      <t>ゲンカン</t>
    </rPh>
    <rPh sb="4" eb="6">
      <t>ゾウセツ</t>
    </rPh>
    <rPh sb="8" eb="10">
      <t>コウジ</t>
    </rPh>
    <phoneticPr fontId="23"/>
  </si>
  <si>
    <t>イ　地上階の場合</t>
    <rPh sb="2" eb="4">
      <t>チジョウ</t>
    </rPh>
    <rPh sb="4" eb="5">
      <t>カイ</t>
    </rPh>
    <rPh sb="6" eb="8">
      <t>バアイ</t>
    </rPh>
    <phoneticPr fontId="23"/>
  </si>
  <si>
    <t>ロ　地上階以外の場合</t>
    <rPh sb="2" eb="4">
      <t>チジョウ</t>
    </rPh>
    <rPh sb="4" eb="5">
      <t>カイ</t>
    </rPh>
    <rPh sb="5" eb="7">
      <t>イガイ</t>
    </rPh>
    <rPh sb="8" eb="10">
      <t>バアイ</t>
    </rPh>
    <phoneticPr fontId="23"/>
  </si>
  <si>
    <r>
      <t>・</t>
    </r>
    <r>
      <rPr>
        <b/>
        <u/>
        <sz val="11"/>
        <color theme="1"/>
        <rFont val="ＭＳ Ｐゴシック"/>
        <family val="3"/>
        <charset val="128"/>
      </rPr>
      <t>耐久性向上改修を行った場合</t>
    </r>
    <rPh sb="1" eb="4">
      <t>タイキュウセイ</t>
    </rPh>
    <rPh sb="4" eb="6">
      <t>コウジョウ</t>
    </rPh>
    <rPh sb="6" eb="8">
      <t>カイシュウ</t>
    </rPh>
    <rPh sb="9" eb="10">
      <t>オコナ</t>
    </rPh>
    <rPh sb="12" eb="14">
      <t>バアイ</t>
    </rPh>
    <phoneticPr fontId="23"/>
  </si>
  <si>
    <t>小屋裏の換気性を高める工事</t>
    <rPh sb="0" eb="3">
      <t>コヤウラ</t>
    </rPh>
    <rPh sb="4" eb="6">
      <t>カンキ</t>
    </rPh>
    <rPh sb="6" eb="7">
      <t>セイ</t>
    </rPh>
    <rPh sb="8" eb="9">
      <t>タカ</t>
    </rPh>
    <rPh sb="11" eb="13">
      <t>コウジ</t>
    </rPh>
    <phoneticPr fontId="23"/>
  </si>
  <si>
    <t>小屋裏の壁のうち屋外に面するものに換気口を取り付ける工事</t>
    <rPh sb="0" eb="3">
      <t>コヤウラ</t>
    </rPh>
    <rPh sb="4" eb="5">
      <t>カベ</t>
    </rPh>
    <rPh sb="8" eb="10">
      <t>オクガイ</t>
    </rPh>
    <rPh sb="11" eb="12">
      <t>メン</t>
    </rPh>
    <rPh sb="17" eb="20">
      <t>カンキコウ</t>
    </rPh>
    <rPh sb="21" eb="22">
      <t>ト</t>
    </rPh>
    <rPh sb="23" eb="24">
      <t>ツ</t>
    </rPh>
    <rPh sb="26" eb="28">
      <t>コウジ</t>
    </rPh>
    <phoneticPr fontId="23"/>
  </si>
  <si>
    <t>軒裏に換気口を取り付ける工事</t>
    <rPh sb="0" eb="2">
      <t>ノキウラ</t>
    </rPh>
    <rPh sb="3" eb="6">
      <t>カンキコウ</t>
    </rPh>
    <rPh sb="7" eb="8">
      <t>ト</t>
    </rPh>
    <rPh sb="9" eb="10">
      <t>ツ</t>
    </rPh>
    <rPh sb="12" eb="14">
      <t>コウジ</t>
    </rPh>
    <phoneticPr fontId="23"/>
  </si>
  <si>
    <t>軒裏有孔ボード以外の換気口を取り付ける工事</t>
    <rPh sb="0" eb="2">
      <t>ノキウラ</t>
    </rPh>
    <rPh sb="2" eb="3">
      <t>ア</t>
    </rPh>
    <phoneticPr fontId="23"/>
  </si>
  <si>
    <t>軒裏有孔ボードを取り付ける工事</t>
    <phoneticPr fontId="23"/>
  </si>
  <si>
    <t>小屋裏の頂部に排気口を取り付ける工事</t>
    <phoneticPr fontId="23"/>
  </si>
  <si>
    <t>箇所数</t>
    <rPh sb="0" eb="3">
      <t>カショスウ</t>
    </rPh>
    <phoneticPr fontId="23"/>
  </si>
  <si>
    <t>小屋裏の状態を確認するための点検口を天井等に取り付ける工事</t>
    <phoneticPr fontId="23"/>
  </si>
  <si>
    <t>外壁を通気構造等とする工事</t>
    <phoneticPr fontId="23"/>
  </si>
  <si>
    <t>浴室又は脱衣室の防水性を高める工事</t>
    <phoneticPr fontId="23"/>
  </si>
  <si>
    <t>浴室を浴室ユニットとする工事</t>
    <phoneticPr fontId="23"/>
  </si>
  <si>
    <t>脱衣室の壁に防水上有効な仕上材を取り付ける工事</t>
    <phoneticPr fontId="23"/>
  </si>
  <si>
    <t>ビニルクロス以外の仕上材を取り付ける工事</t>
    <phoneticPr fontId="23"/>
  </si>
  <si>
    <t>ビニルクロスを取り付ける工事</t>
    <phoneticPr fontId="23"/>
  </si>
  <si>
    <t>脱衣室の床に防水上有効な仕上材を取り付ける工事</t>
    <phoneticPr fontId="23"/>
  </si>
  <si>
    <t>耐水フローリング以外の仕上材を取り付ける工事</t>
    <phoneticPr fontId="23"/>
  </si>
  <si>
    <t>耐水フローリングを取り付ける工事</t>
    <phoneticPr fontId="23"/>
  </si>
  <si>
    <t>土台の防腐又は防蟻のために行う工事</t>
    <phoneticPr fontId="23"/>
  </si>
  <si>
    <t>台に防腐処理又は防蟻処理をする工事</t>
    <phoneticPr fontId="23"/>
  </si>
  <si>
    <t>土台に接する外壁の下端に水切りを取り付ける工事</t>
    <phoneticPr fontId="23"/>
  </si>
  <si>
    <t>施工長さ（ｍ）</t>
    <rPh sb="0" eb="2">
      <t>セコウ</t>
    </rPh>
    <rPh sb="2" eb="3">
      <t>ナガ</t>
    </rPh>
    <phoneticPr fontId="23"/>
  </si>
  <si>
    <t>外壁の軸組等に防腐処理又は防蟻処理をする工事</t>
    <phoneticPr fontId="23"/>
  </si>
  <si>
    <t>床下の防湿性を高める工事</t>
    <phoneticPr fontId="23"/>
  </si>
  <si>
    <t>床下をコンクリートで覆う工事</t>
    <phoneticPr fontId="23"/>
  </si>
  <si>
    <t>床下を防湿フィルム等で覆う工事</t>
    <phoneticPr fontId="23"/>
  </si>
  <si>
    <t>床下の状態を確認するための点検口を床に取り付ける工事</t>
    <phoneticPr fontId="23"/>
  </si>
  <si>
    <t>雨どいを軒又は外壁に取り付ける工事</t>
    <phoneticPr fontId="23"/>
  </si>
  <si>
    <t>施工長さ（㎡）</t>
    <rPh sb="0" eb="3">
      <t>セコウナガ</t>
    </rPh>
    <phoneticPr fontId="23"/>
  </si>
  <si>
    <t>地盤の防蟻のために行う工事</t>
    <phoneticPr fontId="23"/>
  </si>
  <si>
    <t xml:space="preserve"> 防蟻に有効な土壌処理をする工事</t>
    <phoneticPr fontId="23"/>
  </si>
  <si>
    <t>地盤をコンクリートで覆う工事</t>
    <phoneticPr fontId="23"/>
  </si>
  <si>
    <t>給水管、給湯管又は排水管の維持管理又は更新の容易性を高める工事</t>
    <phoneticPr fontId="23"/>
  </si>
  <si>
    <t>給水管又は給湯管を維持管理上有効な位置に取り替える工事</t>
    <phoneticPr fontId="23"/>
  </si>
  <si>
    <t>共用の給水管以外の給水湯管（専用の給水湯管）を取り替える工事</t>
    <phoneticPr fontId="23"/>
  </si>
  <si>
    <t>施工長さ（ｍ）</t>
    <rPh sb="0" eb="3">
      <t>セコウナガ</t>
    </rPh>
    <phoneticPr fontId="23"/>
  </si>
  <si>
    <t>共用の給水管を取り替える工事</t>
    <phoneticPr fontId="23"/>
  </si>
  <si>
    <t>排水管を維持管理上又は更新上有効な位置に取り替える工事</t>
    <phoneticPr fontId="23"/>
  </si>
  <si>
    <t>共同住宅の排水管以外の排水管（戸建ての排水管）を取り替える工事</t>
    <phoneticPr fontId="23"/>
  </si>
  <si>
    <t>共同住宅の専用排水管以外の排水管（共同住宅の共用排水管）を取り替える工事</t>
    <phoneticPr fontId="23"/>
  </si>
  <si>
    <t>共同住宅の専用排水管のうち施工前に他住戸の専用部分に設置されていないものを取り替える工事</t>
    <phoneticPr fontId="23"/>
  </si>
  <si>
    <t>共同住宅の専用排水管のうち施工前に他住戸の専用部分に設置されているものを取り替える工事</t>
    <phoneticPr fontId="23"/>
  </si>
  <si>
    <t>給水管、給湯管又は排水管の主要接合部等を点検し又は排水管を清掃するための開口を床、壁又は天井に設ける工事</t>
    <phoneticPr fontId="23"/>
  </si>
  <si>
    <t>開口を共用部以外の床（専用部の床）に設ける工事</t>
    <phoneticPr fontId="23"/>
  </si>
  <si>
    <t>開口を共用部以外の壁又は天井（専用部の壁又は天井）に設ける工事</t>
    <phoneticPr fontId="23"/>
  </si>
  <si>
    <t>開口を共用部の床、壁又は天井に設ける工事</t>
    <phoneticPr fontId="23"/>
  </si>
  <si>
    <r>
      <t>・</t>
    </r>
    <r>
      <rPr>
        <b/>
        <u/>
        <sz val="11"/>
        <color theme="1"/>
        <rFont val="ＭＳ Ｐゴシック"/>
        <family val="3"/>
        <charset val="128"/>
      </rPr>
      <t>その他増改築を行った場合</t>
    </r>
    <rPh sb="4" eb="5">
      <t>ゾウ</t>
    </rPh>
    <phoneticPr fontId="23"/>
  </si>
  <si>
    <t>第１号工事</t>
    <rPh sb="0" eb="1">
      <t>ダイ</t>
    </rPh>
    <rPh sb="2" eb="3">
      <t>ゴウ</t>
    </rPh>
    <rPh sb="3" eb="5">
      <t>コウジ</t>
    </rPh>
    <phoneticPr fontId="23"/>
  </si>
  <si>
    <t>１ 増築　　２ 改築　　３ 大規模の修繕　　４ 大規模の模様替</t>
    <phoneticPr fontId="23"/>
  </si>
  <si>
    <t>第１号</t>
    <rPh sb="0" eb="1">
      <t>ダイ</t>
    </rPh>
    <rPh sb="2" eb="3">
      <t>ゴウ</t>
    </rPh>
    <phoneticPr fontId="23"/>
  </si>
  <si>
    <t>円</t>
    <rPh sb="0" eb="1">
      <t>エン</t>
    </rPh>
    <phoneticPr fontId="23"/>
  </si>
  <si>
    <t>第２号工事</t>
    <rPh sb="0" eb="1">
      <t>ダイ</t>
    </rPh>
    <rPh sb="2" eb="3">
      <t>ゴウ</t>
    </rPh>
    <rPh sb="3" eb="5">
      <t>コウジ</t>
    </rPh>
    <phoneticPr fontId="23"/>
  </si>
  <si>
    <t>１棟の家屋でその構造上区分された数個の部分を独立して住居その他の用途に供する
ことができるもののうちその者が区分所有する部分について行う次のいずれかに該当
する修繕又は模様替
　１ 床の過半の修繕又は模様替　　２ 階段の過半の修繕又は模様替
　３ 間仕切壁の過半の修繕又は模様替　　４ 壁の過半の修繕又は模様替</t>
    <phoneticPr fontId="23"/>
  </si>
  <si>
    <t>第２号</t>
    <rPh sb="0" eb="1">
      <t>ダイ</t>
    </rPh>
    <rPh sb="2" eb="3">
      <t>ゴウ</t>
    </rPh>
    <phoneticPr fontId="23"/>
  </si>
  <si>
    <t>第３号工事</t>
    <rPh sb="0" eb="1">
      <t>ダイ</t>
    </rPh>
    <rPh sb="2" eb="3">
      <t>ゴウ</t>
    </rPh>
    <rPh sb="3" eb="5">
      <t>コウジ</t>
    </rPh>
    <phoneticPr fontId="23"/>
  </si>
  <si>
    <t>次のいずれか一室の床又は壁の全部の修繕又は模様替
　１ 居室　　２ 調理室　　３ 浴室　　４ 便所　　５ 洗面所　　６ 納戸
　７ 玄関　　８ 廊下</t>
    <phoneticPr fontId="23"/>
  </si>
  <si>
    <t>第３号</t>
    <rPh sb="0" eb="1">
      <t>ダイ</t>
    </rPh>
    <rPh sb="2" eb="3">
      <t>ゴウ</t>
    </rPh>
    <phoneticPr fontId="23"/>
  </si>
  <si>
    <t>次の規定又は基準に適合させるための修繕又は模様替
　１ 建築基準法施行令第３章及び第５章の４の規定
　２ 地震に対する安全性に係る基準</t>
    <phoneticPr fontId="23"/>
  </si>
  <si>
    <t>第４号</t>
    <rPh sb="0" eb="1">
      <t>ダイ</t>
    </rPh>
    <rPh sb="2" eb="3">
      <t>ゴウ</t>
    </rPh>
    <phoneticPr fontId="23"/>
  </si>
  <si>
    <t>第５号</t>
    <rPh sb="0" eb="1">
      <t>ダイ</t>
    </rPh>
    <rPh sb="2" eb="3">
      <t>ゴウ</t>
    </rPh>
    <phoneticPr fontId="23"/>
  </si>
  <si>
    <t>第６号</t>
    <rPh sb="0" eb="1">
      <t>ダイ</t>
    </rPh>
    <rPh sb="2" eb="3">
      <t>ゴウ</t>
    </rPh>
    <phoneticPr fontId="23"/>
  </si>
  <si>
    <t>※合計額の欄には何も入力しないでください</t>
    <rPh sb="1" eb="4">
      <t>ゴウケイガク</t>
    </rPh>
    <rPh sb="5" eb="6">
      <t>ラン</t>
    </rPh>
    <rPh sb="8" eb="9">
      <t>ナニ</t>
    </rPh>
    <rPh sb="10" eb="12">
      <t>ニュウリョク</t>
    </rPh>
    <phoneticPr fontId="23"/>
  </si>
  <si>
    <r>
      <t>・</t>
    </r>
    <r>
      <rPr>
        <b/>
        <u/>
        <sz val="11"/>
        <color theme="1"/>
        <rFont val="ＭＳ Ｐゴシック"/>
        <family val="3"/>
        <charset val="128"/>
      </rPr>
      <t>子育て対応改修を行った場合</t>
    </r>
    <rPh sb="1" eb="3">
      <t>コソダ</t>
    </rPh>
    <rPh sb="4" eb="6">
      <t>タイオウ</t>
    </rPh>
    <rPh sb="6" eb="8">
      <t>カイシュウ</t>
    </rPh>
    <rPh sb="9" eb="10">
      <t>オコナ</t>
    </rPh>
    <rPh sb="12" eb="14">
      <t>バアイ</t>
    </rPh>
    <phoneticPr fontId="23"/>
  </si>
  <si>
    <t>子育て対応改修工事の内容</t>
    <rPh sb="0" eb="2">
      <t>コソダ</t>
    </rPh>
    <rPh sb="3" eb="5">
      <t>タイオウ</t>
    </rPh>
    <rPh sb="5" eb="7">
      <t>カイシュウ</t>
    </rPh>
    <rPh sb="7" eb="9">
      <t>コウジ</t>
    </rPh>
    <rPh sb="10" eb="12">
      <t>ナイヨウ</t>
    </rPh>
    <phoneticPr fontId="23"/>
  </si>
  <si>
    <r>
      <rPr>
        <sz val="11"/>
        <color theme="1"/>
        <rFont val="ＭＳ Ｐゴシック"/>
        <family val="3"/>
        <charset val="128"/>
      </rPr>
      <t>合計額</t>
    </r>
    <r>
      <rPr>
        <sz val="11"/>
        <color theme="1"/>
        <rFont val="游ゴシック"/>
        <family val="2"/>
        <charset val="128"/>
        <scheme val="minor"/>
      </rPr>
      <t>→</t>
    </r>
    <rPh sb="0" eb="3">
      <t>ゴウケイガク</t>
    </rPh>
    <phoneticPr fontId="18"/>
  </si>
  <si>
    <t>⑮　②エ、④エ、⑥サ及び⑦エの合計額</t>
    <phoneticPr fontId="18"/>
  </si>
  <si>
    <t>⑯　②オ、④オ、⑥シ及び⑦オの合計額</t>
    <phoneticPr fontId="18"/>
  </si>
  <si>
    <r>
      <rPr>
        <b/>
        <sz val="11"/>
        <color theme="1"/>
        <rFont val="ＭＳ Ｐゴシック"/>
        <family val="3"/>
        <charset val="128"/>
      </rPr>
      <t>合計額</t>
    </r>
    <r>
      <rPr>
        <sz val="11"/>
        <color theme="1"/>
        <rFont val="ＭＳ Ｐゴシック"/>
        <family val="3"/>
        <charset val="128"/>
      </rPr>
      <t>→</t>
    </r>
    <rPh sb="0" eb="2">
      <t>ゴウケイ</t>
    </rPh>
    <rPh sb="2" eb="3">
      <t>ガク</t>
    </rPh>
    <phoneticPr fontId="23"/>
  </si>
  <si>
    <t>×</t>
    <phoneticPr fontId="18"/>
  </si>
  <si>
    <t>㎡　　　　　　　＝</t>
    <phoneticPr fontId="23"/>
  </si>
  <si>
    <t>台　　　　　　　＝</t>
    <rPh sb="0" eb="1">
      <t>ダイ</t>
    </rPh>
    <phoneticPr fontId="23"/>
  </si>
  <si>
    <t>kW　　　　　　　＝</t>
    <phoneticPr fontId="23"/>
  </si>
  <si>
    <t>件　　　　　　　＝</t>
    <rPh sb="0" eb="1">
      <t>ケン</t>
    </rPh>
    <phoneticPr fontId="23"/>
  </si>
  <si>
    <t>　　　　　＝</t>
    <phoneticPr fontId="23"/>
  </si>
  <si>
    <r>
      <rPr>
        <sz val="11"/>
        <color theme="1"/>
        <rFont val="游ゴシック"/>
        <family val="3"/>
        <charset val="128"/>
        <scheme val="minor"/>
      </rPr>
      <t>㎡</t>
    </r>
    <r>
      <rPr>
        <b/>
        <sz val="11"/>
        <color theme="1"/>
        <rFont val="游ゴシック"/>
        <family val="3"/>
        <charset val="128"/>
        <scheme val="minor"/>
      </rPr>
      <t xml:space="preserve">  ×</t>
    </r>
    <phoneticPr fontId="18"/>
  </si>
  <si>
    <t>箇所　　＝</t>
    <rPh sb="0" eb="2">
      <t>カショ</t>
    </rPh>
    <phoneticPr fontId="23"/>
  </si>
  <si>
    <t>太陽電池モジュールの出力数（kW）</t>
    <rPh sb="0" eb="2">
      <t>タイヨウ</t>
    </rPh>
    <rPh sb="2" eb="4">
      <t>デンチ</t>
    </rPh>
    <rPh sb="10" eb="12">
      <t>シュツリョク</t>
    </rPh>
    <rPh sb="12" eb="13">
      <t>スウ</t>
    </rPh>
    <phoneticPr fontId="23"/>
  </si>
  <si>
    <t>㎡　　　 ＝</t>
    <phoneticPr fontId="23"/>
  </si>
  <si>
    <t>ｍ　　　 ＝</t>
    <phoneticPr fontId="23"/>
  </si>
  <si>
    <t>木造住宅
以外の住宅</t>
    <rPh sb="0" eb="2">
      <t>モクゾウ</t>
    </rPh>
    <rPh sb="2" eb="4">
      <t>ジュウタク</t>
    </rPh>
    <rPh sb="5" eb="7">
      <t>イガイ</t>
    </rPh>
    <rPh sb="8" eb="10">
      <t>ジュウタク</t>
    </rPh>
    <phoneticPr fontId="23"/>
  </si>
  <si>
    <r>
      <t xml:space="preserve">㎡　  </t>
    </r>
    <r>
      <rPr>
        <b/>
        <sz val="11"/>
        <color theme="1"/>
        <rFont val="游ゴシック"/>
        <family val="3"/>
        <charset val="128"/>
        <scheme val="minor"/>
      </rPr>
      <t>×</t>
    </r>
    <phoneticPr fontId="18"/>
  </si>
  <si>
    <t>　　　　　＝</t>
    <phoneticPr fontId="18"/>
  </si>
  <si>
    <t>台　　　　　　　　＝</t>
    <rPh sb="0" eb="1">
      <t>ダイ</t>
    </rPh>
    <phoneticPr fontId="23"/>
  </si>
  <si>
    <t>㎡　　　　　　　　＝</t>
    <phoneticPr fontId="23"/>
  </si>
  <si>
    <t>kW                ＝</t>
    <phoneticPr fontId="23"/>
  </si>
  <si>
    <t>件　　　　　　　　＝</t>
    <rPh sb="0" eb="1">
      <t>ケン</t>
    </rPh>
    <phoneticPr fontId="23"/>
  </si>
  <si>
    <t>省エネ改修工事の内容</t>
    <rPh sb="0" eb="1">
      <t>ショウ</t>
    </rPh>
    <rPh sb="3" eb="5">
      <t>カイシュウ</t>
    </rPh>
    <rPh sb="5" eb="7">
      <t>コウジ</t>
    </rPh>
    <rPh sb="8" eb="10">
      <t>ナイヨウ</t>
    </rPh>
    <phoneticPr fontId="23"/>
  </si>
  <si>
    <t>同居対応改修工事の内容</t>
    <rPh sb="0" eb="2">
      <t>ドウキョ</t>
    </rPh>
    <rPh sb="2" eb="4">
      <t>タイオウ</t>
    </rPh>
    <rPh sb="4" eb="6">
      <t>カイシュウ</t>
    </rPh>
    <rPh sb="6" eb="8">
      <t>コウジ</t>
    </rPh>
    <rPh sb="9" eb="11">
      <t>ナイヨウ</t>
    </rPh>
    <phoneticPr fontId="23"/>
  </si>
  <si>
    <t>耐久性向上改修工事の内容</t>
    <rPh sb="0" eb="5">
      <t>タイキュウセイコウジョウ</t>
    </rPh>
    <rPh sb="5" eb="7">
      <t>カイシュウ</t>
    </rPh>
    <rPh sb="7" eb="9">
      <t>コウジ</t>
    </rPh>
    <rPh sb="10" eb="12">
      <t>ナイヨウ</t>
    </rPh>
    <phoneticPr fontId="23"/>
  </si>
  <si>
    <t>※合計額の欄には何も入力しないでください</t>
    <phoneticPr fontId="18"/>
  </si>
  <si>
    <t>高齢者等が自立した日常生活を営むのに必要な構造及び設備の基準に適合させるための次のいずれかに該当する修繕又は模様替
　１ 通路又は出入口の拡幅　　２ 階段の勾配の緩和　　３ 浴室の改良
　４ 便所の改良　　　　　　　　　 ５ 手すりの取付　　　　   ６ 床の段差の解消
　７ 出入口の戸の改良　　　　　８ 床材の取替</t>
    <phoneticPr fontId="23"/>
  </si>
  <si>
    <t>エネルギーの使用の合理化に著しく資する修繕・模様替え、相当程度資する修繕・模様替え
　・全ての居室の全ての窓の断熱改修工事及びこれと併せて行う天井等、壁、床等の断熱性を高める工事
　・改修後の住宅全体の断熱性能等級が改修前より一段階相当以上上がると認められること</t>
    <rPh sb="6" eb="8">
      <t>シヨウ</t>
    </rPh>
    <rPh sb="9" eb="12">
      <t>ゴウリカ</t>
    </rPh>
    <rPh sb="13" eb="14">
      <t>イチジル</t>
    </rPh>
    <rPh sb="16" eb="17">
      <t>シ</t>
    </rPh>
    <rPh sb="19" eb="21">
      <t>シュウゼン</t>
    </rPh>
    <rPh sb="22" eb="25">
      <t>モヨウガ</t>
    </rPh>
    <rPh sb="27" eb="29">
      <t>ソウトウ</t>
    </rPh>
    <rPh sb="29" eb="31">
      <t>テイド</t>
    </rPh>
    <rPh sb="31" eb="32">
      <t>シ</t>
    </rPh>
    <rPh sb="34" eb="36">
      <t>シュウゼン</t>
    </rPh>
    <rPh sb="37" eb="40">
      <t>モヨウガ</t>
    </rPh>
    <rPh sb="44" eb="45">
      <t>スベ</t>
    </rPh>
    <rPh sb="47" eb="49">
      <t>キョシツ</t>
    </rPh>
    <rPh sb="50" eb="51">
      <t>スベ</t>
    </rPh>
    <rPh sb="53" eb="54">
      <t>マド</t>
    </rPh>
    <rPh sb="55" eb="57">
      <t>ダンネツ</t>
    </rPh>
    <rPh sb="57" eb="59">
      <t>カイシュウ</t>
    </rPh>
    <rPh sb="59" eb="61">
      <t>コウジ</t>
    </rPh>
    <rPh sb="61" eb="62">
      <t>オヨ</t>
    </rPh>
    <rPh sb="66" eb="67">
      <t>アワ</t>
    </rPh>
    <rPh sb="69" eb="70">
      <t>オコナ</t>
    </rPh>
    <rPh sb="71" eb="73">
      <t>テンジョウ</t>
    </rPh>
    <rPh sb="73" eb="74">
      <t>トウ</t>
    </rPh>
    <rPh sb="75" eb="76">
      <t>カベ</t>
    </rPh>
    <rPh sb="77" eb="78">
      <t>ユカ</t>
    </rPh>
    <rPh sb="78" eb="79">
      <t>トウ</t>
    </rPh>
    <rPh sb="80" eb="83">
      <t>ダンネツセイ</t>
    </rPh>
    <rPh sb="84" eb="85">
      <t>タカ</t>
    </rPh>
    <rPh sb="87" eb="89">
      <t>コウジ</t>
    </rPh>
    <rPh sb="92" eb="94">
      <t>カイシュウ</t>
    </rPh>
    <rPh sb="94" eb="95">
      <t>ゴ</t>
    </rPh>
    <rPh sb="96" eb="98">
      <t>ジュウタク</t>
    </rPh>
    <rPh sb="98" eb="100">
      <t>ゼンタイ</t>
    </rPh>
    <rPh sb="101" eb="103">
      <t>ダンネツ</t>
    </rPh>
    <rPh sb="103" eb="105">
      <t>セイノウ</t>
    </rPh>
    <rPh sb="105" eb="107">
      <t>トウキュウ</t>
    </rPh>
    <rPh sb="108" eb="111">
      <t>カイシュウマエ</t>
    </rPh>
    <rPh sb="113" eb="116">
      <t>イチダンカイ</t>
    </rPh>
    <rPh sb="116" eb="118">
      <t>ソウトウ</t>
    </rPh>
    <rPh sb="118" eb="120">
      <t>イジョウ</t>
    </rPh>
    <rPh sb="120" eb="121">
      <t>ア</t>
    </rPh>
    <rPh sb="124" eb="125">
      <t>ミト</t>
    </rPh>
    <phoneticPr fontId="18"/>
  </si>
  <si>
    <t>一級建築基準適合判定資格者又は二級建築基準適合判定資格者の別</t>
    <rPh sb="0" eb="2">
      <t>イッキュウ</t>
    </rPh>
    <rPh sb="2" eb="4">
      <t>ケンチク</t>
    </rPh>
    <rPh sb="4" eb="6">
      <t>キジュン</t>
    </rPh>
    <rPh sb="6" eb="8">
      <t>テキゴウ</t>
    </rPh>
    <rPh sb="8" eb="10">
      <t>ハンテイ</t>
    </rPh>
    <rPh sb="10" eb="13">
      <t>シカクシャ</t>
    </rPh>
    <rPh sb="13" eb="14">
      <t>マタ</t>
    </rPh>
    <rPh sb="15" eb="16">
      <t>ニ</t>
    </rPh>
    <rPh sb="16" eb="17">
      <t>キュウ</t>
    </rPh>
    <rPh sb="17" eb="19">
      <t>ケンチク</t>
    </rPh>
    <rPh sb="19" eb="21">
      <t>キジュン</t>
    </rPh>
    <rPh sb="21" eb="23">
      <t>テキゴウ</t>
    </rPh>
    <rPh sb="23" eb="25">
      <t>ハンテイ</t>
    </rPh>
    <rPh sb="25" eb="28">
      <t>シカクシャ</t>
    </rPh>
    <rPh sb="29" eb="30">
      <t>ベツ</t>
    </rPh>
    <phoneticPr fontId="18"/>
  </si>
  <si>
    <t>調査を行った建築士又は建築基準適合判定資格者</t>
    <phoneticPr fontId="18"/>
  </si>
  <si>
    <r>
      <rPr>
        <b/>
        <sz val="11"/>
        <color theme="1"/>
        <rFont val="Segoe UI Symbol"/>
        <family val="3"/>
      </rPr>
      <t>⚠</t>
    </r>
    <r>
      <rPr>
        <b/>
        <sz val="11"/>
        <color theme="1"/>
        <rFont val="ＭＳ Ｐゴシック"/>
        <family val="3"/>
        <charset val="128"/>
      </rPr>
      <t>このシートは、耐久性向上改修に加え、</t>
    </r>
    <r>
      <rPr>
        <b/>
        <u/>
        <sz val="11"/>
        <color theme="1"/>
        <rFont val="ＭＳ Ｐゴシック"/>
        <family val="3"/>
        <charset val="128"/>
      </rPr>
      <t>耐震改修</t>
    </r>
    <r>
      <rPr>
        <b/>
        <u/>
        <sz val="11"/>
        <color rgb="FFFF0000"/>
        <rFont val="ＭＳ Ｐゴシック"/>
        <family val="3"/>
        <charset val="128"/>
      </rPr>
      <t>又は</t>
    </r>
    <r>
      <rPr>
        <b/>
        <u/>
        <sz val="11"/>
        <color theme="1"/>
        <rFont val="ＭＳ Ｐゴシック"/>
        <family val="3"/>
        <charset val="128"/>
      </rPr>
      <t>省エネ改修</t>
    </r>
    <r>
      <rPr>
        <b/>
        <sz val="11"/>
        <color theme="1"/>
        <rFont val="ＭＳ Ｐゴシック"/>
        <family val="3"/>
        <charset val="128"/>
      </rPr>
      <t>を行った場合のシートです。両方行っている場合は、次のシートに進んでください。</t>
    </r>
    <rPh sb="8" eb="11">
      <t>タイキュウセイ</t>
    </rPh>
    <rPh sb="11" eb="13">
      <t>コウジョウ</t>
    </rPh>
    <rPh sb="13" eb="15">
      <t>カイシュウ</t>
    </rPh>
    <rPh sb="16" eb="17">
      <t>クワ</t>
    </rPh>
    <rPh sb="19" eb="21">
      <t>タイシン</t>
    </rPh>
    <rPh sb="21" eb="23">
      <t>カイシュウ</t>
    </rPh>
    <rPh sb="23" eb="24">
      <t>マタ</t>
    </rPh>
    <rPh sb="25" eb="26">
      <t>ショウ</t>
    </rPh>
    <rPh sb="28" eb="30">
      <t>カイシュウ</t>
    </rPh>
    <rPh sb="31" eb="32">
      <t>オコナ</t>
    </rPh>
    <rPh sb="34" eb="36">
      <t>バアイ</t>
    </rPh>
    <rPh sb="43" eb="45">
      <t>リョウホウ</t>
    </rPh>
    <rPh sb="45" eb="46">
      <t>オコナ</t>
    </rPh>
    <rPh sb="50" eb="52">
      <t>バアイ</t>
    </rPh>
    <rPh sb="54" eb="55">
      <t>ツギ</t>
    </rPh>
    <rPh sb="60" eb="61">
      <t>スス</t>
    </rPh>
    <phoneticPr fontId="18"/>
  </si>
  <si>
    <r>
      <rPr>
        <b/>
        <sz val="11"/>
        <color theme="1"/>
        <rFont val="Segoe UI Symbol"/>
        <family val="3"/>
      </rPr>
      <t>⚠</t>
    </r>
    <r>
      <rPr>
        <b/>
        <sz val="11"/>
        <color theme="1"/>
        <rFont val="ＭＳ Ｐゴシック"/>
        <family val="3"/>
        <charset val="128"/>
      </rPr>
      <t>このシートは、耐久性向上改修に加え、</t>
    </r>
    <r>
      <rPr>
        <b/>
        <u/>
        <sz val="11"/>
        <color theme="1"/>
        <rFont val="ＭＳ Ｐゴシック"/>
        <family val="3"/>
        <charset val="128"/>
      </rPr>
      <t>耐震改修</t>
    </r>
    <r>
      <rPr>
        <b/>
        <u/>
        <sz val="11"/>
        <color rgb="FFFF0000"/>
        <rFont val="ＭＳ Ｐゴシック"/>
        <family val="3"/>
        <charset val="128"/>
      </rPr>
      <t>及び</t>
    </r>
    <r>
      <rPr>
        <b/>
        <u/>
        <sz val="11"/>
        <color theme="1"/>
        <rFont val="ＭＳ Ｐゴシック"/>
        <family val="3"/>
        <charset val="128"/>
      </rPr>
      <t>省エネ改修</t>
    </r>
    <r>
      <rPr>
        <b/>
        <sz val="11"/>
        <color theme="1"/>
        <rFont val="ＭＳ Ｐゴシック"/>
        <family val="3"/>
        <charset val="128"/>
      </rPr>
      <t>を行った場合のシートです。片方のみ行っている場合は、前のシートに戻ってください。</t>
    </r>
    <rPh sb="8" eb="11">
      <t>タイキュウセイ</t>
    </rPh>
    <rPh sb="11" eb="13">
      <t>コウジョウ</t>
    </rPh>
    <rPh sb="13" eb="15">
      <t>カイシュウ</t>
    </rPh>
    <rPh sb="16" eb="17">
      <t>クワ</t>
    </rPh>
    <rPh sb="19" eb="21">
      <t>タイシン</t>
    </rPh>
    <rPh sb="21" eb="23">
      <t>カイシュウ</t>
    </rPh>
    <rPh sb="23" eb="24">
      <t>オヨ</t>
    </rPh>
    <rPh sb="25" eb="26">
      <t>ショウ</t>
    </rPh>
    <rPh sb="28" eb="30">
      <t>カイシュウ</t>
    </rPh>
    <rPh sb="31" eb="32">
      <t>オコナ</t>
    </rPh>
    <rPh sb="34" eb="36">
      <t>バアイ</t>
    </rPh>
    <rPh sb="43" eb="45">
      <t>カタホウ</t>
    </rPh>
    <rPh sb="47" eb="48">
      <t>オコナ</t>
    </rPh>
    <rPh sb="52" eb="54">
      <t>バアイ</t>
    </rPh>
    <rPh sb="56" eb="57">
      <t>マエ</t>
    </rPh>
    <rPh sb="62" eb="63">
      <t>モド</t>
    </rPh>
    <phoneticPr fontId="18"/>
  </si>
  <si>
    <r>
      <rPr>
        <b/>
        <sz val="11"/>
        <color theme="1"/>
        <rFont val="ＭＳ Ｐゴシック"/>
        <family val="3"/>
        <charset val="128"/>
      </rPr>
      <t>合計額</t>
    </r>
    <r>
      <rPr>
        <sz val="11"/>
        <color theme="1"/>
        <rFont val="ＭＳ Ｐゴシック"/>
        <family val="3"/>
        <charset val="128"/>
      </rPr>
      <t>→</t>
    </r>
    <rPh sb="0" eb="3">
      <t>ゴウケイガク</t>
    </rPh>
    <phoneticPr fontId="23"/>
  </si>
  <si>
    <t>⑦　子育て対応改修工事等</t>
    <rPh sb="2" eb="4">
      <t>コソダ</t>
    </rPh>
    <rPh sb="5" eb="7">
      <t>タイオウ</t>
    </rPh>
    <rPh sb="11" eb="12">
      <t>トウ</t>
    </rPh>
    <phoneticPr fontId="18"/>
  </si>
  <si>
    <t>ア　当該子育て対応改修工事等に係る標準的な費用の額</t>
    <rPh sb="2" eb="4">
      <t>トウガイ</t>
    </rPh>
    <phoneticPr fontId="18"/>
  </si>
  <si>
    <t>イ　当該子育て対応改修工事等に係る補助金等の交付の有無</t>
    <rPh sb="2" eb="4">
      <t>トウガイ</t>
    </rPh>
    <phoneticPr fontId="18"/>
  </si>
  <si>
    <t>⑥子育て対応改修工事等</t>
    <rPh sb="1" eb="3">
      <t>コソダ</t>
    </rPh>
    <rPh sb="4" eb="6">
      <t>タイオウ</t>
    </rPh>
    <rPh sb="6" eb="8">
      <t>カイシュウ</t>
    </rPh>
    <rPh sb="8" eb="10">
      <t>コウジ</t>
    </rPh>
    <rPh sb="10" eb="11">
      <t>トウ</t>
    </rPh>
    <phoneticPr fontId="18"/>
  </si>
  <si>
    <r>
      <rPr>
        <u/>
        <sz val="11"/>
        <color theme="1"/>
        <rFont val="ＭＳ Ｐゴシック"/>
        <family val="3"/>
        <charset val="128"/>
      </rPr>
      <t xml:space="preserve">以上で、耐震改修に係る金額の記入は終了です。
</t>
    </r>
    <r>
      <rPr>
        <sz val="11"/>
        <color theme="1"/>
        <rFont val="ＭＳ Ｐゴシック"/>
        <family val="3"/>
        <charset val="128"/>
      </rPr>
      <t>増改築等工事証明書シートをご確認の上、他の項目やその他増改築も行っている場合は、該当シートへお進みください。</t>
    </r>
    <rPh sb="0" eb="2">
      <t>イジョウ</t>
    </rPh>
    <rPh sb="4" eb="6">
      <t>タイシン</t>
    </rPh>
    <rPh sb="6" eb="8">
      <t>カイシュウ</t>
    </rPh>
    <rPh sb="9" eb="10">
      <t>カカ</t>
    </rPh>
    <rPh sb="11" eb="13">
      <t>キンガク</t>
    </rPh>
    <rPh sb="14" eb="16">
      <t>キニュウ</t>
    </rPh>
    <rPh sb="17" eb="19">
      <t>シュウリョウ</t>
    </rPh>
    <rPh sb="37" eb="39">
      <t>カクニン</t>
    </rPh>
    <rPh sb="40" eb="41">
      <t>ウエ</t>
    </rPh>
    <rPh sb="42" eb="43">
      <t>タ</t>
    </rPh>
    <rPh sb="44" eb="46">
      <t>コウモク</t>
    </rPh>
    <rPh sb="49" eb="50">
      <t>タ</t>
    </rPh>
    <rPh sb="50" eb="53">
      <t>ゾウカイチク</t>
    </rPh>
    <rPh sb="54" eb="55">
      <t>オコナ</t>
    </rPh>
    <rPh sb="59" eb="61">
      <t>バアイ</t>
    </rPh>
    <rPh sb="63" eb="65">
      <t>ガイトウ</t>
    </rPh>
    <rPh sb="70" eb="71">
      <t>スス</t>
    </rPh>
    <phoneticPr fontId="23"/>
  </si>
  <si>
    <r>
      <rPr>
        <u/>
        <sz val="11"/>
        <color theme="1"/>
        <rFont val="ＭＳ Ｐゴシック"/>
        <family val="3"/>
        <charset val="128"/>
      </rPr>
      <t>以上で、バリアフリー改修に係る金額の記入は終了です。</t>
    </r>
    <r>
      <rPr>
        <sz val="11"/>
        <color theme="1"/>
        <rFont val="ＭＳ Ｐゴシック"/>
        <family val="3"/>
        <charset val="128"/>
      </rPr>
      <t xml:space="preserve">
増改築等工事証明書シートをご確認の上、他の項目やその他増改築も行っている場合は、該当シートへお進みください。</t>
    </r>
    <phoneticPr fontId="18"/>
  </si>
  <si>
    <r>
      <rPr>
        <u/>
        <sz val="11"/>
        <color theme="1"/>
        <rFont val="ＭＳ Ｐゴシック"/>
        <family val="3"/>
        <charset val="128"/>
      </rPr>
      <t>以上で、省エネ改修に係る金額の記入は終了です。</t>
    </r>
    <r>
      <rPr>
        <sz val="11"/>
        <color theme="1"/>
        <rFont val="ＭＳ Ｐゴシック"/>
        <family val="3"/>
        <charset val="128"/>
      </rPr>
      <t xml:space="preserve">
増改築等工事証明書シートをご確認の上、他の項目やその他増改築も行っている場合は、該当シートへお進みください。</t>
    </r>
    <phoneticPr fontId="18"/>
  </si>
  <si>
    <r>
      <rPr>
        <u/>
        <sz val="11"/>
        <color theme="1"/>
        <rFont val="ＭＳ Ｐゴシック"/>
        <family val="3"/>
        <charset val="128"/>
      </rPr>
      <t>以上で、同居対応改修に係る金額の記入は終了です。</t>
    </r>
    <r>
      <rPr>
        <sz val="11"/>
        <color theme="1"/>
        <rFont val="ＭＳ Ｐゴシック"/>
        <family val="3"/>
        <charset val="128"/>
      </rPr>
      <t xml:space="preserve">
増改築等工事証明書シートをご確認の上、他の項目やその他増改築も行っている場合は、該当シートへお進みください。</t>
    </r>
    <rPh sb="4" eb="6">
      <t>ドウキョ</t>
    </rPh>
    <rPh sb="6" eb="8">
      <t>タイオウ</t>
    </rPh>
    <phoneticPr fontId="18"/>
  </si>
  <si>
    <r>
      <rPr>
        <u/>
        <sz val="11"/>
        <color theme="1"/>
        <rFont val="ＭＳ Ｐゴシック"/>
        <family val="3"/>
        <charset val="128"/>
      </rPr>
      <t>以上で、子育て対応改修に係る金額の記入は終了です。</t>
    </r>
    <r>
      <rPr>
        <sz val="11"/>
        <color theme="1"/>
        <rFont val="ＭＳ Ｐゴシック"/>
        <family val="3"/>
        <charset val="128"/>
      </rPr>
      <t xml:space="preserve">
増改築等工事証明書シートをご確認の上、他の項目やその他増改築も行っている場合は、該当シートへお進みください。</t>
    </r>
    <rPh sb="4" eb="6">
      <t>コソダ</t>
    </rPh>
    <rPh sb="7" eb="9">
      <t>タイオウ</t>
    </rPh>
    <phoneticPr fontId="18"/>
  </si>
  <si>
    <r>
      <rPr>
        <u/>
        <sz val="11"/>
        <color theme="1"/>
        <rFont val="ＭＳ Ｐゴシック"/>
        <family val="3"/>
        <charset val="128"/>
      </rPr>
      <t>以上で、その他増改築に係る金額の記入は終了です。</t>
    </r>
    <r>
      <rPr>
        <sz val="11"/>
        <color theme="1"/>
        <rFont val="ＭＳ Ｐゴシック"/>
        <family val="3"/>
        <charset val="128"/>
      </rPr>
      <t xml:space="preserve">
増改築等工事証明書シートをご確認の上、他の項目も行っている場合は、該当シートへお進みください。</t>
    </r>
    <rPh sb="6" eb="7">
      <t>タ</t>
    </rPh>
    <rPh sb="7" eb="10">
      <t>ゾウカイチク</t>
    </rPh>
    <phoneticPr fontId="18"/>
  </si>
  <si>
    <t>第５号工事
※対象高齢者等居住改修工事等を実施していない場合のみ選択</t>
    <phoneticPr fontId="23"/>
  </si>
  <si>
    <t>第４号工事
※住宅耐震改修を実施していない場合のみ選択</t>
    <rPh sb="8" eb="10">
      <t>ジュウタク</t>
    </rPh>
    <rPh sb="10" eb="12">
      <t>タイシン</t>
    </rPh>
    <rPh sb="12" eb="14">
      <t>カイシュウ</t>
    </rPh>
    <phoneticPr fontId="23"/>
  </si>
  <si>
    <t xml:space="preserve">
第６号工事
※対象一般断熱改修工事等を実施していない場合のみ選択
</t>
    <phoneticPr fontId="23"/>
  </si>
  <si>
    <t>割合(％)</t>
    <rPh sb="0" eb="2">
      <t>ワリアイ</t>
    </rPh>
    <phoneticPr fontId="23"/>
  </si>
  <si>
    <r>
      <rPr>
        <u/>
        <sz val="11"/>
        <color theme="1"/>
        <rFont val="ＭＳ Ｐゴシック"/>
        <family val="3"/>
        <charset val="128"/>
      </rPr>
      <t>以上で、耐震改修、併せて長期優良住宅化リフォームに係る金額の記入は終了です。</t>
    </r>
    <r>
      <rPr>
        <sz val="11"/>
        <color theme="1"/>
        <rFont val="ＭＳ Ｐゴシック"/>
        <family val="3"/>
        <charset val="128"/>
      </rPr>
      <t xml:space="preserve">
増改築等工事証明書シートをご確認の上、他の項目やその他増改築も行っている場合は、該当シートへお進みください。</t>
    </r>
    <rPh sb="0" eb="2">
      <t>イジョウ</t>
    </rPh>
    <rPh sb="4" eb="6">
      <t>タイシン</t>
    </rPh>
    <rPh sb="6" eb="8">
      <t>カイシュウ</t>
    </rPh>
    <rPh sb="9" eb="10">
      <t>アワ</t>
    </rPh>
    <rPh sb="12" eb="14">
      <t>チョウキ</t>
    </rPh>
    <rPh sb="14" eb="16">
      <t>ユウリョウ</t>
    </rPh>
    <rPh sb="16" eb="18">
      <t>ジュウタク</t>
    </rPh>
    <rPh sb="18" eb="19">
      <t>バ</t>
    </rPh>
    <rPh sb="25" eb="26">
      <t>カカ</t>
    </rPh>
    <rPh sb="27" eb="29">
      <t>キンガク</t>
    </rPh>
    <rPh sb="30" eb="32">
      <t>キニュウ</t>
    </rPh>
    <rPh sb="33" eb="35">
      <t>シュウリョウ</t>
    </rPh>
    <rPh sb="39" eb="42">
      <t>ゾウカイチク</t>
    </rPh>
    <rPh sb="42" eb="45">
      <t>トウコウジ</t>
    </rPh>
    <rPh sb="45" eb="48">
      <t>ショウメイショ</t>
    </rPh>
    <rPh sb="53" eb="55">
      <t>カクニン</t>
    </rPh>
    <rPh sb="56" eb="57">
      <t>ウエ</t>
    </rPh>
    <rPh sb="65" eb="66">
      <t>タ</t>
    </rPh>
    <phoneticPr fontId="23"/>
  </si>
  <si>
    <r>
      <rPr>
        <u/>
        <sz val="11"/>
        <color theme="1"/>
        <rFont val="ＭＳ Ｐゴシック"/>
        <family val="3"/>
        <charset val="128"/>
      </rPr>
      <t>以上で、省エネ改修、併せて長期優良住宅化リフォームに係る金額の記入は終了です。</t>
    </r>
    <r>
      <rPr>
        <sz val="11"/>
        <color theme="1"/>
        <rFont val="ＭＳ Ｐゴシック"/>
        <family val="3"/>
        <charset val="128"/>
      </rPr>
      <t xml:space="preserve">
増改築等工事証明書シートをご確認の上、他の項目やその他増改築も行っている場合は、該当シートへお進みください。
</t>
    </r>
    <r>
      <rPr>
        <b/>
        <sz val="11"/>
        <color theme="1"/>
        <rFont val="ＭＳ Ｐゴシック"/>
        <family val="3"/>
        <charset val="128"/>
      </rPr>
      <t>なお、耐震改修と省エネ改修の両方に入力をしていないことを今一度ご確認ください。</t>
    </r>
    <rPh sb="4" eb="5">
      <t>ショウ</t>
    </rPh>
    <rPh sb="7" eb="9">
      <t>カイシュウ</t>
    </rPh>
    <rPh sb="10" eb="11">
      <t>アワ</t>
    </rPh>
    <rPh sb="13" eb="15">
      <t>チョウキ</t>
    </rPh>
    <rPh sb="15" eb="17">
      <t>ユウリョウ</t>
    </rPh>
    <rPh sb="17" eb="19">
      <t>ジュウタク</t>
    </rPh>
    <rPh sb="19" eb="20">
      <t>バ</t>
    </rPh>
    <rPh sb="98" eb="100">
      <t>タイシン</t>
    </rPh>
    <rPh sb="100" eb="102">
      <t>カイシュウ</t>
    </rPh>
    <rPh sb="103" eb="104">
      <t>ショウ</t>
    </rPh>
    <rPh sb="106" eb="108">
      <t>カイシュウ</t>
    </rPh>
    <rPh sb="109" eb="111">
      <t>リョウホウ</t>
    </rPh>
    <rPh sb="112" eb="114">
      <t>ニュウリョク</t>
    </rPh>
    <rPh sb="123" eb="126">
      <t>イマイチド</t>
    </rPh>
    <phoneticPr fontId="18"/>
  </si>
  <si>
    <t>　窓の断熱性を高める工事の割合（H列）欄には、当該住宅の「外気に接する窓のうち下欄の工事を行った窓の面積」の合計を、当該住宅の「外気に接する全ての窓の面積の合計」で除した値を、割合（％）でご入力下さい。全ての窓を行っている場合は入力不要です。</t>
    <rPh sb="48" eb="49">
      <t>マド</t>
    </rPh>
    <rPh sb="85" eb="86">
      <t>アタイ</t>
    </rPh>
    <rPh sb="88" eb="90">
      <t>ワリアイ</t>
    </rPh>
    <rPh sb="104" eb="105">
      <t>マド</t>
    </rPh>
    <phoneticPr fontId="23"/>
  </si>
  <si>
    <t>割合（％）</t>
    <rPh sb="0" eb="2">
      <t>ワリアイ</t>
    </rPh>
    <phoneticPr fontId="18"/>
  </si>
  <si>
    <t>エ　当該一般断熱改修工事等に係る標準的な費用の額</t>
    <phoneticPr fontId="18"/>
  </si>
  <si>
    <t>オ　当該一般断熱改修工事等に係る補助金等の交付の有無</t>
    <phoneticPr fontId="18"/>
  </si>
  <si>
    <t>　窓の断熱性を高める工事の割合（J列）欄には、当該住宅の「外気に接する窓のうち下欄の工事を行った窓の面積」の合計を、当該住宅の「外気に接する全ての窓の面積の合計」で除した値を、割合（％）でご入力下さい。全ての窓を行っている場合は入力不要です。</t>
    <rPh sb="48" eb="49">
      <t>マド</t>
    </rPh>
    <rPh sb="85" eb="86">
      <t>アタイ</t>
    </rPh>
    <rPh sb="88" eb="90">
      <t>ワリアイ</t>
    </rPh>
    <rPh sb="104" eb="105">
      <t>マド</t>
    </rPh>
    <phoneticPr fontId="23"/>
  </si>
  <si>
    <t xml:space="preserve">窓の断熱性を高める工事
（ガラス交換については、全ての居室の全ての窓の日射遮蔽性を高める工事を含む）
</t>
    <rPh sb="0" eb="1">
      <t>マド</t>
    </rPh>
    <rPh sb="2" eb="5">
      <t>ダンネツセイ</t>
    </rPh>
    <rPh sb="6" eb="7">
      <t>タカ</t>
    </rPh>
    <rPh sb="9" eb="11">
      <t>コウジ</t>
    </rPh>
    <rPh sb="16" eb="18">
      <t>コウカン</t>
    </rPh>
    <rPh sb="24" eb="25">
      <t>スベ</t>
    </rPh>
    <rPh sb="35" eb="37">
      <t>ニッシャ</t>
    </rPh>
    <rPh sb="37" eb="39">
      <t>シャヘイ</t>
    </rPh>
    <rPh sb="39" eb="40">
      <t>セイ</t>
    </rPh>
    <rPh sb="41" eb="42">
      <t>タカ</t>
    </rPh>
    <rPh sb="44" eb="46">
      <t>コウジ</t>
    </rPh>
    <rPh sb="47" eb="48">
      <t>フク</t>
    </rPh>
    <phoneticPr fontId="23"/>
  </si>
  <si>
    <r>
      <t>①改修工事（A,B,C列）を確認し、H列に記載の単位をお調べ頂きその数値を</t>
    </r>
    <r>
      <rPr>
        <b/>
        <u/>
        <sz val="11"/>
        <color theme="1"/>
        <rFont val="ＭＳ Ｐゴシック"/>
        <family val="3"/>
        <charset val="128"/>
      </rPr>
      <t>I列</t>
    </r>
    <r>
      <rPr>
        <sz val="11"/>
        <color theme="1"/>
        <rFont val="ＭＳ Ｐゴシック"/>
        <family val="3"/>
        <charset val="128"/>
      </rPr>
      <t>にご入力ください。（</t>
    </r>
    <r>
      <rPr>
        <u/>
        <sz val="11"/>
        <color theme="1"/>
        <rFont val="ＭＳ Ｐゴシック"/>
        <family val="3"/>
        <charset val="128"/>
      </rPr>
      <t>黄色又はクリーム色に表示されているセルにのみご入力ください。</t>
    </r>
    <r>
      <rPr>
        <sz val="11"/>
        <color theme="1"/>
        <rFont val="ＭＳ Ｐゴシック"/>
        <family val="3"/>
        <charset val="128"/>
      </rPr>
      <t>）</t>
    </r>
    <rPh sb="1" eb="3">
      <t>カイシュウ</t>
    </rPh>
    <rPh sb="3" eb="5">
      <t>コウジ</t>
    </rPh>
    <rPh sb="11" eb="12">
      <t>レツ</t>
    </rPh>
    <rPh sb="14" eb="16">
      <t>カクニン</t>
    </rPh>
    <rPh sb="19" eb="20">
      <t>レツ</t>
    </rPh>
    <rPh sb="21" eb="23">
      <t>キサイ</t>
    </rPh>
    <rPh sb="24" eb="26">
      <t>タンイ</t>
    </rPh>
    <rPh sb="28" eb="29">
      <t>シラ</t>
    </rPh>
    <rPh sb="30" eb="31">
      <t>イタダ</t>
    </rPh>
    <rPh sb="34" eb="36">
      <t>スウチ</t>
    </rPh>
    <rPh sb="38" eb="39">
      <t>レツ</t>
    </rPh>
    <rPh sb="41" eb="43">
      <t>ニュウリョク</t>
    </rPh>
    <rPh sb="51" eb="52">
      <t>マタ</t>
    </rPh>
    <rPh sb="57" eb="58">
      <t>イロ</t>
    </rPh>
    <phoneticPr fontId="23"/>
  </si>
  <si>
    <t>㎡　　　＝</t>
    <phoneticPr fontId="23"/>
  </si>
  <si>
    <t>箇所　 ＝</t>
    <rPh sb="0" eb="2">
      <t>カショ</t>
    </rPh>
    <phoneticPr fontId="23"/>
  </si>
  <si>
    <r>
      <t>①行った工事（A,B列）を確認し、E列に記載の単位をお調べ頂き（、窓の断熱性を高める工事の場合は</t>
    </r>
    <r>
      <rPr>
        <b/>
        <sz val="11"/>
        <color theme="1"/>
        <rFont val="ＭＳ Ｐゴシック"/>
        <family val="3"/>
        <charset val="128"/>
      </rPr>
      <t>J列</t>
    </r>
    <r>
      <rPr>
        <sz val="11"/>
        <color theme="1"/>
        <rFont val="ＭＳ Ｐゴシック"/>
        <family val="3"/>
        <charset val="128"/>
      </rPr>
      <t>の割合を考慮・記入した上で）、</t>
    </r>
    <r>
      <rPr>
        <b/>
        <u/>
        <sz val="11"/>
        <color theme="1"/>
        <rFont val="ＭＳ Ｐゴシック"/>
        <family val="3"/>
        <charset val="128"/>
      </rPr>
      <t>H列</t>
    </r>
    <r>
      <rPr>
        <sz val="11"/>
        <color theme="1"/>
        <rFont val="ＭＳ Ｐゴシック"/>
        <family val="3"/>
        <charset val="128"/>
      </rPr>
      <t>にご記入ください。（</t>
    </r>
    <r>
      <rPr>
        <u/>
        <sz val="11"/>
        <color theme="1"/>
        <rFont val="ＭＳ Ｐゴシック"/>
        <family val="3"/>
        <charset val="128"/>
      </rPr>
      <t>黄色又はクリーム色に表示されているセルにのみご入力ください。</t>
    </r>
    <r>
      <rPr>
        <sz val="11"/>
        <color theme="1"/>
        <rFont val="ＭＳ Ｐゴシック"/>
        <family val="3"/>
        <charset val="128"/>
      </rPr>
      <t>）</t>
    </r>
    <rPh sb="1" eb="2">
      <t>オコナ</t>
    </rPh>
    <rPh sb="4" eb="6">
      <t>コウジ</t>
    </rPh>
    <rPh sb="10" eb="11">
      <t>レツ</t>
    </rPh>
    <rPh sb="13" eb="15">
      <t>カクニン</t>
    </rPh>
    <rPh sb="18" eb="19">
      <t>レツ</t>
    </rPh>
    <rPh sb="20" eb="22">
      <t>キサイ</t>
    </rPh>
    <rPh sb="23" eb="25">
      <t>タンイ</t>
    </rPh>
    <rPh sb="27" eb="28">
      <t>シラ</t>
    </rPh>
    <rPh sb="29" eb="30">
      <t>イタダ</t>
    </rPh>
    <rPh sb="33" eb="34">
      <t>マド</t>
    </rPh>
    <rPh sb="35" eb="38">
      <t>ダンネツセイ</t>
    </rPh>
    <rPh sb="39" eb="40">
      <t>タカ</t>
    </rPh>
    <rPh sb="42" eb="44">
      <t>コウジ</t>
    </rPh>
    <rPh sb="45" eb="47">
      <t>バアイ</t>
    </rPh>
    <rPh sb="49" eb="50">
      <t>レツ</t>
    </rPh>
    <rPh sb="51" eb="53">
      <t>ワリアイ</t>
    </rPh>
    <rPh sb="54" eb="56">
      <t>コウリョ</t>
    </rPh>
    <rPh sb="57" eb="59">
      <t>キニュウ</t>
    </rPh>
    <rPh sb="61" eb="62">
      <t>ウエ</t>
    </rPh>
    <rPh sb="66" eb="67">
      <t>レツ</t>
    </rPh>
    <rPh sb="69" eb="71">
      <t>キニュウ</t>
    </rPh>
    <rPh sb="79" eb="80">
      <t>マタ</t>
    </rPh>
    <rPh sb="85" eb="86">
      <t>イロ</t>
    </rPh>
    <phoneticPr fontId="23"/>
  </si>
  <si>
    <r>
      <t>①行った工事（A,B列）を確認し、E列に記載の単位をお調べ頂き（、窓の断熱性を高める工事の場合は</t>
    </r>
    <r>
      <rPr>
        <b/>
        <sz val="11"/>
        <color theme="1"/>
        <rFont val="ＭＳ Ｐゴシック"/>
        <family val="3"/>
        <charset val="128"/>
      </rPr>
      <t>J列</t>
    </r>
    <r>
      <rPr>
        <sz val="11"/>
        <color theme="1"/>
        <rFont val="ＭＳ Ｐゴシック"/>
        <family val="3"/>
        <charset val="128"/>
      </rPr>
      <t>に割合を考慮・記入した上で）、</t>
    </r>
    <r>
      <rPr>
        <b/>
        <u/>
        <sz val="11"/>
        <color theme="1"/>
        <rFont val="ＭＳ Ｐゴシック"/>
        <family val="3"/>
        <charset val="128"/>
      </rPr>
      <t>H列</t>
    </r>
    <r>
      <rPr>
        <sz val="11"/>
        <color theme="1"/>
        <rFont val="ＭＳ Ｐゴシック"/>
        <family val="3"/>
        <charset val="128"/>
      </rPr>
      <t>にご記入ください。（</t>
    </r>
    <r>
      <rPr>
        <u/>
        <sz val="11"/>
        <color theme="1"/>
        <rFont val="ＭＳ Ｐゴシック"/>
        <family val="3"/>
        <charset val="128"/>
      </rPr>
      <t>黄色又はクリーム色に表示されているセルにのみご入力ください。</t>
    </r>
    <r>
      <rPr>
        <sz val="11"/>
        <color theme="1"/>
        <rFont val="ＭＳ Ｐゴシック"/>
        <family val="3"/>
        <charset val="128"/>
      </rPr>
      <t>）</t>
    </r>
    <rPh sb="1" eb="2">
      <t>オコナ</t>
    </rPh>
    <rPh sb="4" eb="6">
      <t>コウジ</t>
    </rPh>
    <rPh sb="10" eb="11">
      <t>レツ</t>
    </rPh>
    <rPh sb="13" eb="15">
      <t>カクニン</t>
    </rPh>
    <rPh sb="18" eb="19">
      <t>レツ</t>
    </rPh>
    <rPh sb="20" eb="22">
      <t>キサイ</t>
    </rPh>
    <rPh sb="23" eb="25">
      <t>タンイ</t>
    </rPh>
    <rPh sb="27" eb="28">
      <t>シラ</t>
    </rPh>
    <rPh sb="29" eb="30">
      <t>イタダ</t>
    </rPh>
    <rPh sb="33" eb="34">
      <t>マド</t>
    </rPh>
    <rPh sb="35" eb="38">
      <t>ダンネツセイ</t>
    </rPh>
    <rPh sb="39" eb="40">
      <t>タカ</t>
    </rPh>
    <rPh sb="42" eb="44">
      <t>コウジ</t>
    </rPh>
    <rPh sb="45" eb="47">
      <t>バアイ</t>
    </rPh>
    <rPh sb="49" eb="50">
      <t>レツ</t>
    </rPh>
    <rPh sb="66" eb="67">
      <t>レツ</t>
    </rPh>
    <rPh sb="69" eb="71">
      <t>キニュウ</t>
    </rPh>
    <rPh sb="79" eb="80">
      <t>マタ</t>
    </rPh>
    <rPh sb="85" eb="86">
      <t>イロ</t>
    </rPh>
    <phoneticPr fontId="23"/>
  </si>
  <si>
    <r>
      <rPr>
        <u/>
        <sz val="11"/>
        <color theme="1"/>
        <rFont val="ＭＳ Ｐゴシック"/>
        <family val="3"/>
        <charset val="128"/>
      </rPr>
      <t>以上で、長期優良住宅化リフォームに係る金額の記入は終了です。</t>
    </r>
    <r>
      <rPr>
        <sz val="11"/>
        <color theme="1"/>
        <rFont val="ＭＳ Ｐゴシック"/>
        <family val="3"/>
        <charset val="128"/>
      </rPr>
      <t xml:space="preserve">
増改築等工事証明書シートをご確認の上、他の項目やその他増改築も行っている場合は、該当シートへお進みください。
</t>
    </r>
    <r>
      <rPr>
        <b/>
        <sz val="11"/>
        <color theme="1"/>
        <rFont val="ＭＳ Ｐゴシック"/>
        <family val="3"/>
        <charset val="128"/>
      </rPr>
      <t>なお、耐久性向上改修、耐震改修、省エネ改修の全てに入力されていることを今一度ご確認ください。</t>
    </r>
    <rPh sb="4" eb="6">
      <t>チョウキ</t>
    </rPh>
    <rPh sb="6" eb="8">
      <t>ユウリョウ</t>
    </rPh>
    <rPh sb="8" eb="10">
      <t>ジュウタク</t>
    </rPh>
    <rPh sb="10" eb="11">
      <t>バ</t>
    </rPh>
    <rPh sb="89" eb="92">
      <t>タイキュウセイ</t>
    </rPh>
    <rPh sb="92" eb="94">
      <t>コウジョウ</t>
    </rPh>
    <rPh sb="94" eb="96">
      <t>カイシュウ</t>
    </rPh>
    <rPh sb="97" eb="99">
      <t>タイシン</t>
    </rPh>
    <rPh sb="99" eb="101">
      <t>カイシュウ</t>
    </rPh>
    <rPh sb="102" eb="103">
      <t>ショウ</t>
    </rPh>
    <rPh sb="105" eb="107">
      <t>カイシュウ</t>
    </rPh>
    <rPh sb="108" eb="109">
      <t>スベ</t>
    </rPh>
    <rPh sb="111" eb="113">
      <t>ニュウリョク</t>
    </rPh>
    <rPh sb="121" eb="124">
      <t>イマイチド</t>
    </rPh>
    <phoneticPr fontId="18"/>
  </si>
  <si>
    <r>
      <t>①行った工事（A,B列）を確認し、E列に記載の単位をお調べ頂きその数値を</t>
    </r>
    <r>
      <rPr>
        <b/>
        <u/>
        <sz val="11"/>
        <color theme="1"/>
        <rFont val="ＭＳ Ｐゴシック"/>
        <family val="3"/>
        <charset val="128"/>
      </rPr>
      <t>F列</t>
    </r>
    <r>
      <rPr>
        <sz val="11"/>
        <color theme="1"/>
        <rFont val="ＭＳ Ｐゴシック"/>
        <family val="3"/>
        <charset val="128"/>
      </rPr>
      <t>にご入力ください。（</t>
    </r>
    <r>
      <rPr>
        <u/>
        <sz val="11"/>
        <color theme="1"/>
        <rFont val="ＭＳ Ｐゴシック"/>
        <family val="3"/>
        <charset val="128"/>
      </rPr>
      <t>黄色又はクリーム色に表示されているセルにのみご入力ください。</t>
    </r>
    <r>
      <rPr>
        <sz val="11"/>
        <color theme="1"/>
        <rFont val="ＭＳ Ｐゴシック"/>
        <family val="3"/>
        <charset val="128"/>
      </rPr>
      <t>）</t>
    </r>
    <rPh sb="1" eb="2">
      <t>オコナ</t>
    </rPh>
    <rPh sb="4" eb="6">
      <t>コウジ</t>
    </rPh>
    <rPh sb="10" eb="11">
      <t>レツ</t>
    </rPh>
    <rPh sb="13" eb="15">
      <t>カクニン</t>
    </rPh>
    <rPh sb="18" eb="19">
      <t>レツ</t>
    </rPh>
    <rPh sb="20" eb="22">
      <t>キサイ</t>
    </rPh>
    <rPh sb="23" eb="25">
      <t>タンイ</t>
    </rPh>
    <rPh sb="27" eb="28">
      <t>シラ</t>
    </rPh>
    <rPh sb="29" eb="30">
      <t>イタダ</t>
    </rPh>
    <rPh sb="33" eb="35">
      <t>スウチ</t>
    </rPh>
    <rPh sb="37" eb="38">
      <t>レツ</t>
    </rPh>
    <rPh sb="40" eb="42">
      <t>ニュウリョク</t>
    </rPh>
    <rPh sb="50" eb="51">
      <t>マタ</t>
    </rPh>
    <rPh sb="56" eb="57">
      <t>イロ</t>
    </rPh>
    <phoneticPr fontId="23"/>
  </si>
  <si>
    <r>
      <t>①改修をした家屋の種類（A列）と行った工事（B列）を確認し、E列に記載の単位をお調べ頂き、その数値を</t>
    </r>
    <r>
      <rPr>
        <b/>
        <u/>
        <sz val="11"/>
        <color theme="1"/>
        <rFont val="ＭＳ Ｐゴシック"/>
        <family val="3"/>
        <charset val="128"/>
      </rPr>
      <t>F列</t>
    </r>
    <r>
      <rPr>
        <sz val="11"/>
        <color theme="1"/>
        <rFont val="ＭＳ Ｐゴシック"/>
        <family val="3"/>
        <charset val="128"/>
      </rPr>
      <t>にご入力ください。（</t>
    </r>
    <r>
      <rPr>
        <u/>
        <sz val="11"/>
        <color theme="1"/>
        <rFont val="ＭＳ Ｐゴシック"/>
        <family val="3"/>
        <charset val="128"/>
      </rPr>
      <t>黄色又はクリーム色に表示されているセルにのみご入力ください。</t>
    </r>
    <r>
      <rPr>
        <sz val="11"/>
        <color theme="1"/>
        <rFont val="ＭＳ Ｐゴシック"/>
        <family val="3"/>
        <charset val="128"/>
      </rPr>
      <t>）</t>
    </r>
    <rPh sb="1" eb="3">
      <t>カイシュウ</t>
    </rPh>
    <rPh sb="6" eb="8">
      <t>カオク</t>
    </rPh>
    <rPh sb="9" eb="11">
      <t>シュルイ</t>
    </rPh>
    <rPh sb="13" eb="14">
      <t>レツ</t>
    </rPh>
    <rPh sb="16" eb="17">
      <t>オコナ</t>
    </rPh>
    <rPh sb="19" eb="21">
      <t>コウジ</t>
    </rPh>
    <rPh sb="23" eb="24">
      <t>レツ</t>
    </rPh>
    <rPh sb="26" eb="28">
      <t>カクニン</t>
    </rPh>
    <rPh sb="31" eb="32">
      <t>レツ</t>
    </rPh>
    <rPh sb="33" eb="35">
      <t>キサイ</t>
    </rPh>
    <rPh sb="36" eb="38">
      <t>タンイ</t>
    </rPh>
    <rPh sb="40" eb="41">
      <t>シラ</t>
    </rPh>
    <rPh sb="42" eb="43">
      <t>イタダ</t>
    </rPh>
    <rPh sb="47" eb="49">
      <t>スウチ</t>
    </rPh>
    <rPh sb="51" eb="52">
      <t>レツ</t>
    </rPh>
    <rPh sb="54" eb="56">
      <t>ニュウリョク</t>
    </rPh>
    <rPh sb="62" eb="64">
      <t>キイロ</t>
    </rPh>
    <rPh sb="64" eb="65">
      <t>マタ</t>
    </rPh>
    <rPh sb="70" eb="71">
      <t>イロ</t>
    </rPh>
    <rPh sb="72" eb="74">
      <t>ヒョウジ</t>
    </rPh>
    <rPh sb="85" eb="87">
      <t>ニュウリョク</t>
    </rPh>
    <phoneticPr fontId="23"/>
  </si>
  <si>
    <t>補助金等額→</t>
    <rPh sb="0" eb="3">
      <t>ホジョキン</t>
    </rPh>
    <rPh sb="3" eb="4">
      <t>トウ</t>
    </rPh>
    <rPh sb="4" eb="5">
      <t>ガク</t>
    </rPh>
    <phoneticPr fontId="23"/>
  </si>
  <si>
    <t>㎡　　　　   ＝</t>
    <phoneticPr fontId="23"/>
  </si>
  <si>
    <t>箇所        ＝</t>
    <rPh sb="0" eb="2">
      <t>カショ</t>
    </rPh>
    <phoneticPr fontId="23"/>
  </si>
  <si>
    <t>②耐震改修に際し、補助金等がある場合にはその額をH２８のセルにご記入ください。</t>
    <rPh sb="1" eb="3">
      <t>タイシン</t>
    </rPh>
    <rPh sb="3" eb="5">
      <t>カイシュウ</t>
    </rPh>
    <rPh sb="6" eb="7">
      <t>サイ</t>
    </rPh>
    <rPh sb="9" eb="12">
      <t>ホジョキン</t>
    </rPh>
    <rPh sb="12" eb="13">
      <t>トウ</t>
    </rPh>
    <rPh sb="16" eb="18">
      <t>バアイ</t>
    </rPh>
    <rPh sb="22" eb="23">
      <t>ガク</t>
    </rPh>
    <rPh sb="32" eb="34">
      <t>キニュウ</t>
    </rPh>
    <phoneticPr fontId="23"/>
  </si>
  <si>
    <t>②バリアフリー改修に際し、補助金等がある場合にはその額をH５３のセルにご記入ください。</t>
    <rPh sb="16" eb="17">
      <t>トウ</t>
    </rPh>
    <phoneticPr fontId="23"/>
  </si>
  <si>
    <t>ｍ　　　　   ＝</t>
    <phoneticPr fontId="23"/>
  </si>
  <si>
    <t>補助金等額→</t>
    <rPh sb="0" eb="4">
      <t>ホジョキンナド</t>
    </rPh>
    <rPh sb="4" eb="5">
      <t>ガク</t>
    </rPh>
    <phoneticPr fontId="23"/>
  </si>
  <si>
    <t>②同居対応改修に際し、補助金等がある場合にはその額をG２７のセルにご記入ください。</t>
    <rPh sb="1" eb="3">
      <t>ドウキョ</t>
    </rPh>
    <rPh sb="3" eb="5">
      <t>タイオウ</t>
    </rPh>
    <rPh sb="14" eb="15">
      <t>トウ</t>
    </rPh>
    <phoneticPr fontId="23"/>
  </si>
  <si>
    <r>
      <t>①行った工事（A,B列）を確認し、施工数を</t>
    </r>
    <r>
      <rPr>
        <b/>
        <u/>
        <sz val="11"/>
        <color theme="1"/>
        <rFont val="ＭＳ Ｐゴシック"/>
        <family val="3"/>
        <charset val="128"/>
      </rPr>
      <t>E列</t>
    </r>
    <r>
      <rPr>
        <sz val="11"/>
        <color theme="1"/>
        <rFont val="ＭＳ Ｐゴシック"/>
        <family val="3"/>
        <charset val="128"/>
      </rPr>
      <t>にご入力ください。（</t>
    </r>
    <r>
      <rPr>
        <u/>
        <sz val="11"/>
        <color theme="1"/>
        <rFont val="ＭＳ Ｐゴシック"/>
        <family val="3"/>
        <charset val="128"/>
      </rPr>
      <t>黄色又はクリーム色に表示されているセルにのみご入力ください。</t>
    </r>
    <r>
      <rPr>
        <sz val="11"/>
        <color theme="1"/>
        <rFont val="ＭＳ Ｐゴシック"/>
        <family val="3"/>
        <charset val="128"/>
      </rPr>
      <t>）</t>
    </r>
    <rPh sb="1" eb="2">
      <t>オコナ</t>
    </rPh>
    <rPh sb="4" eb="6">
      <t>コウジ</t>
    </rPh>
    <rPh sb="10" eb="11">
      <t>レツ</t>
    </rPh>
    <rPh sb="13" eb="15">
      <t>カクニン</t>
    </rPh>
    <rPh sb="17" eb="19">
      <t>セコウ</t>
    </rPh>
    <rPh sb="19" eb="20">
      <t>スウ</t>
    </rPh>
    <rPh sb="22" eb="23">
      <t>レツ</t>
    </rPh>
    <rPh sb="25" eb="27">
      <t>ニュウリョク</t>
    </rPh>
    <rPh sb="35" eb="36">
      <t>マタ</t>
    </rPh>
    <rPh sb="41" eb="42">
      <t>イロ</t>
    </rPh>
    <phoneticPr fontId="23"/>
  </si>
  <si>
    <r>
      <t>①改修をした家屋の種類（A列）と行った工事（B列）を確認し、E列に記載の単位をお調べ頂きその数値を</t>
    </r>
    <r>
      <rPr>
        <b/>
        <u/>
        <sz val="11"/>
        <color theme="1"/>
        <rFont val="ＭＳ Ｐゴシック"/>
        <family val="3"/>
        <charset val="128"/>
      </rPr>
      <t>H列</t>
    </r>
    <r>
      <rPr>
        <sz val="11"/>
        <color theme="1"/>
        <rFont val="ＭＳ Ｐゴシック"/>
        <family val="3"/>
        <charset val="128"/>
      </rPr>
      <t>にご記入ください。（</t>
    </r>
    <r>
      <rPr>
        <u/>
        <sz val="11"/>
        <color theme="1"/>
        <rFont val="ＭＳ Ｐゴシック"/>
        <family val="3"/>
        <charset val="128"/>
      </rPr>
      <t>黄色又はクリーム色に表示されているセルにのみご入力ください。</t>
    </r>
    <r>
      <rPr>
        <sz val="11"/>
        <color theme="1"/>
        <rFont val="ＭＳ Ｐゴシック"/>
        <family val="3"/>
        <charset val="128"/>
      </rPr>
      <t>）</t>
    </r>
    <rPh sb="1" eb="3">
      <t>カイシュウ</t>
    </rPh>
    <rPh sb="6" eb="8">
      <t>カオク</t>
    </rPh>
    <rPh sb="9" eb="11">
      <t>シュルイ</t>
    </rPh>
    <rPh sb="13" eb="14">
      <t>レツ</t>
    </rPh>
    <rPh sb="16" eb="17">
      <t>オコナ</t>
    </rPh>
    <rPh sb="19" eb="21">
      <t>コウジ</t>
    </rPh>
    <rPh sb="23" eb="24">
      <t>レツ</t>
    </rPh>
    <rPh sb="26" eb="28">
      <t>カクニン</t>
    </rPh>
    <rPh sb="31" eb="32">
      <t>レツ</t>
    </rPh>
    <rPh sb="33" eb="35">
      <t>キサイ</t>
    </rPh>
    <rPh sb="36" eb="38">
      <t>タンイ</t>
    </rPh>
    <rPh sb="40" eb="41">
      <t>シラ</t>
    </rPh>
    <rPh sb="42" eb="43">
      <t>イタダ</t>
    </rPh>
    <rPh sb="46" eb="48">
      <t>スウチ</t>
    </rPh>
    <rPh sb="50" eb="51">
      <t>レツ</t>
    </rPh>
    <rPh sb="53" eb="55">
      <t>キニュウ</t>
    </rPh>
    <rPh sb="63" eb="64">
      <t>マタ</t>
    </rPh>
    <rPh sb="69" eb="70">
      <t>イロ</t>
    </rPh>
    <phoneticPr fontId="23"/>
  </si>
  <si>
    <t>①住宅内における子どもの事故を防止するために行う工事</t>
    <rPh sb="1" eb="4">
      <t>ジュウタクナイ</t>
    </rPh>
    <rPh sb="8" eb="9">
      <t>コ</t>
    </rPh>
    <rPh sb="12" eb="14">
      <t>ジコ</t>
    </rPh>
    <rPh sb="15" eb="17">
      <t>ボウシ</t>
    </rPh>
    <rPh sb="22" eb="23">
      <t>オコナ</t>
    </rPh>
    <rPh sb="24" eb="26">
      <t>コウジ</t>
    </rPh>
    <phoneticPr fontId="18"/>
  </si>
  <si>
    <t>壁又は柱の出隅を子どもの衝突による事故の防止に資する構造のものに改良する工事</t>
    <rPh sb="0" eb="1">
      <t>カベ</t>
    </rPh>
    <rPh sb="1" eb="2">
      <t>マタ</t>
    </rPh>
    <rPh sb="3" eb="4">
      <t>ハシラ</t>
    </rPh>
    <rPh sb="5" eb="6">
      <t>デ</t>
    </rPh>
    <rPh sb="6" eb="7">
      <t>スミ</t>
    </rPh>
    <rPh sb="8" eb="9">
      <t>コ</t>
    </rPh>
    <rPh sb="12" eb="14">
      <t>ショウトツ</t>
    </rPh>
    <rPh sb="17" eb="19">
      <t>ジコ</t>
    </rPh>
    <rPh sb="20" eb="22">
      <t>ボウシ</t>
    </rPh>
    <rPh sb="23" eb="24">
      <t>シ</t>
    </rPh>
    <rPh sb="26" eb="28">
      <t>コウゾウ</t>
    </rPh>
    <rPh sb="32" eb="34">
      <t>カイリョウ</t>
    </rPh>
    <rPh sb="36" eb="38">
      <t>コウジ</t>
    </rPh>
    <phoneticPr fontId="18"/>
  </si>
  <si>
    <t>転落防止のための手すりを取り付ける工事</t>
    <rPh sb="0" eb="2">
      <t>テンラク</t>
    </rPh>
    <rPh sb="2" eb="4">
      <t>ボウシ</t>
    </rPh>
    <rPh sb="8" eb="9">
      <t>テ</t>
    </rPh>
    <rPh sb="12" eb="13">
      <t>ト</t>
    </rPh>
    <rPh sb="14" eb="15">
      <t>ツ</t>
    </rPh>
    <rPh sb="17" eb="19">
      <t>コウジ</t>
    </rPh>
    <phoneticPr fontId="18"/>
  </si>
  <si>
    <t>窓の防音性を高める工事</t>
    <rPh sb="0" eb="1">
      <t>マド</t>
    </rPh>
    <rPh sb="2" eb="4">
      <t>ボウオン</t>
    </rPh>
    <rPh sb="4" eb="5">
      <t>セイ</t>
    </rPh>
    <rPh sb="6" eb="7">
      <t>タカ</t>
    </rPh>
    <rPh sb="9" eb="11">
      <t>コウジ</t>
    </rPh>
    <phoneticPr fontId="18"/>
  </si>
  <si>
    <t>②キッチンを対面式のものに取り替える工事</t>
    <rPh sb="6" eb="9">
      <t>タイメンシキ</t>
    </rPh>
    <rPh sb="13" eb="14">
      <t>ト</t>
    </rPh>
    <rPh sb="15" eb="16">
      <t>カ</t>
    </rPh>
    <rPh sb="18" eb="20">
      <t>コウジ</t>
    </rPh>
    <phoneticPr fontId="18"/>
  </si>
  <si>
    <t>③開口部を侵入防止対策上有効な措置が講じられたものとする工事</t>
    <rPh sb="1" eb="4">
      <t>カイコウブ</t>
    </rPh>
    <rPh sb="5" eb="7">
      <t>シンニュウ</t>
    </rPh>
    <rPh sb="7" eb="9">
      <t>ボウシ</t>
    </rPh>
    <rPh sb="9" eb="11">
      <t>タイサク</t>
    </rPh>
    <rPh sb="11" eb="12">
      <t>ウエ</t>
    </rPh>
    <rPh sb="12" eb="14">
      <t>ユウコウ</t>
    </rPh>
    <rPh sb="15" eb="17">
      <t>ソチ</t>
    </rPh>
    <rPh sb="18" eb="19">
      <t>コウ</t>
    </rPh>
    <rPh sb="28" eb="30">
      <t>コウジ</t>
    </rPh>
    <phoneticPr fontId="18"/>
  </si>
  <si>
    <t>⑤開口部、界壁又は界床の防音性を高める工事</t>
    <rPh sb="1" eb="4">
      <t>カイコウブ</t>
    </rPh>
    <rPh sb="5" eb="7">
      <t>カイヘキ</t>
    </rPh>
    <rPh sb="7" eb="8">
      <t>マタ</t>
    </rPh>
    <rPh sb="9" eb="10">
      <t>サカイ</t>
    </rPh>
    <rPh sb="10" eb="11">
      <t>ユカ</t>
    </rPh>
    <rPh sb="12" eb="15">
      <t>ボウオンセイ</t>
    </rPh>
    <rPh sb="16" eb="17">
      <t>タカ</t>
    </rPh>
    <rPh sb="19" eb="21">
      <t>コウジ</t>
    </rPh>
    <phoneticPr fontId="18"/>
  </si>
  <si>
    <t>箇所数</t>
    <rPh sb="0" eb="2">
      <t>カショ</t>
    </rPh>
    <rPh sb="2" eb="3">
      <t>スウ</t>
    </rPh>
    <phoneticPr fontId="18"/>
  </si>
  <si>
    <t>施工面積（㎡）</t>
    <rPh sb="0" eb="2">
      <t>セコウ</t>
    </rPh>
    <rPh sb="2" eb="4">
      <t>メンセキ</t>
    </rPh>
    <phoneticPr fontId="18"/>
  </si>
  <si>
    <t>手すりの長さ（ｍ）</t>
    <rPh sb="0" eb="1">
      <t>テ</t>
    </rPh>
    <rPh sb="4" eb="5">
      <t>ナガ</t>
    </rPh>
    <phoneticPr fontId="18"/>
  </si>
  <si>
    <t>手すりの本数</t>
    <rPh sb="0" eb="1">
      <t>テ</t>
    </rPh>
    <rPh sb="4" eb="6">
      <t>ホンスウ</t>
    </rPh>
    <phoneticPr fontId="18"/>
  </si>
  <si>
    <t>開口部の面積（㎡）</t>
    <rPh sb="0" eb="3">
      <t>カイコウブ</t>
    </rPh>
    <rPh sb="4" eb="6">
      <t>メンセキ</t>
    </rPh>
    <phoneticPr fontId="18"/>
  </si>
  <si>
    <t>窓の面積（㎡）</t>
    <rPh sb="0" eb="1">
      <t>マド</t>
    </rPh>
    <rPh sb="2" eb="4">
      <t>メンセキ</t>
    </rPh>
    <phoneticPr fontId="18"/>
  </si>
  <si>
    <t>箇所         ＝</t>
    <rPh sb="0" eb="2">
      <t>カショ</t>
    </rPh>
    <phoneticPr fontId="18"/>
  </si>
  <si>
    <t>㎡            ＝</t>
    <phoneticPr fontId="18"/>
  </si>
  <si>
    <t>ｍ            ＝</t>
    <phoneticPr fontId="18"/>
  </si>
  <si>
    <t>本            ＝</t>
    <rPh sb="0" eb="1">
      <t>ホン</t>
    </rPh>
    <phoneticPr fontId="18"/>
  </si>
  <si>
    <r>
      <t>①行った工事（A～C列）を確認し、F列に記載の単位をお調べ頂きその数値を</t>
    </r>
    <r>
      <rPr>
        <b/>
        <u/>
        <sz val="11"/>
        <color theme="1"/>
        <rFont val="ＭＳ Ｐゴシック"/>
        <family val="3"/>
        <charset val="128"/>
      </rPr>
      <t>G列</t>
    </r>
    <r>
      <rPr>
        <sz val="11"/>
        <color theme="1"/>
        <rFont val="ＭＳ Ｐゴシック"/>
        <family val="3"/>
        <charset val="128"/>
      </rPr>
      <t>にご入力ください。（</t>
    </r>
    <r>
      <rPr>
        <u/>
        <sz val="11"/>
        <color theme="1"/>
        <rFont val="ＭＳ Ｐゴシック"/>
        <family val="3"/>
        <charset val="128"/>
      </rPr>
      <t>黄色又はクリーム色に表示されているセルにのみご入力ください。</t>
    </r>
    <r>
      <rPr>
        <sz val="11"/>
        <color theme="1"/>
        <rFont val="ＭＳ Ｐゴシック"/>
        <family val="3"/>
        <charset val="128"/>
      </rPr>
      <t>）</t>
    </r>
    <rPh sb="1" eb="2">
      <t>オコナ</t>
    </rPh>
    <rPh sb="4" eb="6">
      <t>コウジ</t>
    </rPh>
    <rPh sb="10" eb="11">
      <t>レツ</t>
    </rPh>
    <rPh sb="13" eb="15">
      <t>カクニン</t>
    </rPh>
    <rPh sb="18" eb="19">
      <t>レツ</t>
    </rPh>
    <rPh sb="20" eb="22">
      <t>キサイ</t>
    </rPh>
    <rPh sb="23" eb="25">
      <t>タンイ</t>
    </rPh>
    <rPh sb="27" eb="28">
      <t>シラ</t>
    </rPh>
    <rPh sb="29" eb="30">
      <t>イタダ</t>
    </rPh>
    <rPh sb="33" eb="35">
      <t>スウチ</t>
    </rPh>
    <rPh sb="37" eb="38">
      <t>レツ</t>
    </rPh>
    <rPh sb="40" eb="42">
      <t>ニュウリョク</t>
    </rPh>
    <rPh sb="48" eb="50">
      <t>キイロ</t>
    </rPh>
    <rPh sb="50" eb="51">
      <t>マタ</t>
    </rPh>
    <rPh sb="56" eb="57">
      <t>イロ</t>
    </rPh>
    <rPh sb="58" eb="60">
      <t>ヒョウジ</t>
    </rPh>
    <rPh sb="71" eb="73">
      <t>ニュウリョク</t>
    </rPh>
    <phoneticPr fontId="23"/>
  </si>
  <si>
    <t>６ 間取り変更工事</t>
    <rPh sb="2" eb="4">
      <t>マド</t>
    </rPh>
    <rPh sb="5" eb="7">
      <t>ヘンコウ</t>
    </rPh>
    <rPh sb="7" eb="9">
      <t>コウジ</t>
    </rPh>
    <phoneticPr fontId="18"/>
  </si>
  <si>
    <t>全ての居室の全ての窓の断熱改修工事を実施した場合</t>
    <rPh sb="0" eb="1">
      <t>スベ</t>
    </rPh>
    <rPh sb="3" eb="5">
      <t>キョシツ</t>
    </rPh>
    <rPh sb="6" eb="7">
      <t>スベ</t>
    </rPh>
    <rPh sb="9" eb="10">
      <t>マド</t>
    </rPh>
    <rPh sb="11" eb="13">
      <t>ダンネツ</t>
    </rPh>
    <rPh sb="13" eb="15">
      <t>カイシュウ</t>
    </rPh>
    <rPh sb="15" eb="17">
      <t>コウジ</t>
    </rPh>
    <rPh sb="18" eb="20">
      <t>ジッシ</t>
    </rPh>
    <rPh sb="22" eb="24">
      <t>バアイ</t>
    </rPh>
    <phoneticPr fontId="18"/>
  </si>
  <si>
    <t>②省エネ改修に際し、補助金等がある場合にはその額をJ５３のセルにご記入ください。</t>
    <rPh sb="1" eb="2">
      <t>ショウ</t>
    </rPh>
    <rPh sb="13" eb="14">
      <t>トウ</t>
    </rPh>
    <phoneticPr fontId="23"/>
  </si>
  <si>
    <r>
      <t>①行った工事（A,B列）を確認し、E列に記載の単位をお調べ頂き（窓の断熱性を高める工事の場合は</t>
    </r>
    <r>
      <rPr>
        <b/>
        <u/>
        <sz val="11"/>
        <color theme="1"/>
        <rFont val="ＭＳ Ｐゴシック"/>
        <family val="3"/>
        <charset val="128"/>
      </rPr>
      <t>H列</t>
    </r>
    <r>
      <rPr>
        <sz val="11"/>
        <color theme="1"/>
        <rFont val="ＭＳ Ｐゴシック"/>
        <family val="3"/>
        <charset val="128"/>
      </rPr>
      <t>に割合を記入した上で）、</t>
    </r>
    <r>
      <rPr>
        <b/>
        <u/>
        <sz val="11"/>
        <color theme="1"/>
        <rFont val="ＭＳ Ｐゴシック"/>
        <family val="3"/>
        <charset val="128"/>
      </rPr>
      <t>F列</t>
    </r>
    <r>
      <rPr>
        <sz val="11"/>
        <color theme="1"/>
        <rFont val="ＭＳ Ｐゴシック"/>
        <family val="3"/>
        <charset val="128"/>
      </rPr>
      <t>にご入力ください。（</t>
    </r>
    <r>
      <rPr>
        <u/>
        <sz val="11"/>
        <color theme="1"/>
        <rFont val="ＭＳ Ｐゴシック"/>
        <family val="3"/>
        <charset val="128"/>
      </rPr>
      <t>黄色又はクリーム色に表示されているセルにのみご入力ください。</t>
    </r>
    <r>
      <rPr>
        <sz val="11"/>
        <color theme="1"/>
        <rFont val="ＭＳ Ｐゴシック"/>
        <family val="3"/>
        <charset val="128"/>
      </rPr>
      <t>）</t>
    </r>
    <rPh sb="1" eb="2">
      <t>オコナ</t>
    </rPh>
    <rPh sb="4" eb="6">
      <t>コウジ</t>
    </rPh>
    <rPh sb="10" eb="11">
      <t>レツ</t>
    </rPh>
    <rPh sb="13" eb="15">
      <t>カクニン</t>
    </rPh>
    <rPh sb="18" eb="19">
      <t>レツ</t>
    </rPh>
    <rPh sb="20" eb="22">
      <t>キサイ</t>
    </rPh>
    <rPh sb="23" eb="25">
      <t>タンイ</t>
    </rPh>
    <rPh sb="27" eb="28">
      <t>シラ</t>
    </rPh>
    <rPh sb="29" eb="30">
      <t>イタダ</t>
    </rPh>
    <rPh sb="32" eb="33">
      <t>マド</t>
    </rPh>
    <rPh sb="34" eb="37">
      <t>ダンネツセイ</t>
    </rPh>
    <rPh sb="38" eb="39">
      <t>タカ</t>
    </rPh>
    <rPh sb="41" eb="43">
      <t>コウジ</t>
    </rPh>
    <rPh sb="44" eb="46">
      <t>バアイ</t>
    </rPh>
    <rPh sb="48" eb="49">
      <t>レツ</t>
    </rPh>
    <rPh sb="50" eb="52">
      <t>ワリアイ</t>
    </rPh>
    <rPh sb="53" eb="55">
      <t>キニュウ</t>
    </rPh>
    <rPh sb="57" eb="58">
      <t>ウエ</t>
    </rPh>
    <rPh sb="62" eb="63">
      <t>レツ</t>
    </rPh>
    <rPh sb="65" eb="67">
      <t>ニュウリョク</t>
    </rPh>
    <rPh sb="75" eb="76">
      <t>マタ</t>
    </rPh>
    <rPh sb="81" eb="82">
      <t>イロ</t>
    </rPh>
    <phoneticPr fontId="23"/>
  </si>
  <si>
    <t>②耐久性向上改修工事に際し、補助金等がある場合にはその額をK７０のセルにご記入ください。</t>
    <rPh sb="1" eb="4">
      <t>タイキュウセイ</t>
    </rPh>
    <rPh sb="4" eb="6">
      <t>コウジョウ</t>
    </rPh>
    <rPh sb="6" eb="8">
      <t>カイシュウ</t>
    </rPh>
    <rPh sb="8" eb="10">
      <t>コウジ</t>
    </rPh>
    <rPh sb="17" eb="18">
      <t>トウ</t>
    </rPh>
    <phoneticPr fontId="23"/>
  </si>
  <si>
    <t>②省エネ改修に際し、補助金等がある場合にはその額をL１５９のセルにご記入ください。</t>
    <rPh sb="1" eb="2">
      <t>ショウ</t>
    </rPh>
    <rPh sb="13" eb="14">
      <t>トウ</t>
    </rPh>
    <phoneticPr fontId="23"/>
  </si>
  <si>
    <t>②耐震改修に際し、補助金等がある場合にはその額をJ１０２のセルにご記入ください。</t>
    <rPh sb="1" eb="3">
      <t>タイシン</t>
    </rPh>
    <rPh sb="3" eb="5">
      <t>カイシュウ</t>
    </rPh>
    <rPh sb="6" eb="7">
      <t>サイ</t>
    </rPh>
    <rPh sb="9" eb="12">
      <t>ホジョキン</t>
    </rPh>
    <rPh sb="12" eb="13">
      <t>トウ</t>
    </rPh>
    <rPh sb="16" eb="18">
      <t>バアイ</t>
    </rPh>
    <rPh sb="22" eb="23">
      <t>ガク</t>
    </rPh>
    <rPh sb="33" eb="35">
      <t>キニュウ</t>
    </rPh>
    <phoneticPr fontId="23"/>
  </si>
  <si>
    <r>
      <rPr>
        <u/>
        <sz val="11"/>
        <color theme="1"/>
        <rFont val="ＭＳ Ｐゴシック"/>
        <family val="3"/>
        <charset val="128"/>
      </rPr>
      <t xml:space="preserve">以上で、耐久性向上改修工事に係る金額の記入は終了です。
</t>
    </r>
    <r>
      <rPr>
        <b/>
        <sz val="11"/>
        <color theme="1"/>
        <rFont val="ＭＳ Ｐゴシック"/>
        <family val="3"/>
        <charset val="128"/>
      </rPr>
      <t>耐震改修を行っている場合は７６行目へ、省エネ改修を行っている場合は1０８行目へお進みください。</t>
    </r>
    <rPh sb="4" eb="13">
      <t>タイキュウセイコウジョウカイシュウコウジ</t>
    </rPh>
    <rPh sb="28" eb="30">
      <t>タイシン</t>
    </rPh>
    <rPh sb="30" eb="32">
      <t>カイシュウ</t>
    </rPh>
    <rPh sb="33" eb="34">
      <t>オコナ</t>
    </rPh>
    <rPh sb="38" eb="40">
      <t>バアイ</t>
    </rPh>
    <rPh sb="43" eb="45">
      <t>ギョウメ</t>
    </rPh>
    <rPh sb="47" eb="48">
      <t>ショウ</t>
    </rPh>
    <rPh sb="50" eb="52">
      <t>カイシュウ</t>
    </rPh>
    <rPh sb="53" eb="54">
      <t>オコナ</t>
    </rPh>
    <rPh sb="58" eb="60">
      <t>バアイ</t>
    </rPh>
    <rPh sb="64" eb="66">
      <t>ギョウメ</t>
    </rPh>
    <rPh sb="68" eb="69">
      <t>スス</t>
    </rPh>
    <phoneticPr fontId="23"/>
  </si>
  <si>
    <r>
      <rPr>
        <u/>
        <sz val="11"/>
        <color theme="1"/>
        <rFont val="ＭＳ Ｐゴシック"/>
        <family val="3"/>
        <charset val="128"/>
      </rPr>
      <t xml:space="preserve">以上で、耐久性向上改修工事に係る金額の記入は終了です。
</t>
    </r>
    <r>
      <rPr>
        <sz val="11"/>
        <color theme="1"/>
        <rFont val="ＭＳ Ｐゴシック"/>
        <family val="3"/>
        <charset val="128"/>
      </rPr>
      <t>続いて、</t>
    </r>
    <r>
      <rPr>
        <b/>
        <sz val="11"/>
        <color theme="1"/>
        <rFont val="ＭＳ Ｐゴシック"/>
        <family val="3"/>
        <charset val="128"/>
      </rPr>
      <t>耐震改修の項目にご記入いただくため、７６行目へお進みください。</t>
    </r>
    <rPh sb="4" eb="13">
      <t>タイキュウセイコウジョウカイシュウコウジ</t>
    </rPh>
    <rPh sb="28" eb="29">
      <t>ツヅ</t>
    </rPh>
    <rPh sb="32" eb="34">
      <t>タイシン</t>
    </rPh>
    <rPh sb="34" eb="36">
      <t>カイシュウ</t>
    </rPh>
    <rPh sb="37" eb="39">
      <t>コウモク</t>
    </rPh>
    <rPh sb="41" eb="43">
      <t>キニュウ</t>
    </rPh>
    <rPh sb="52" eb="54">
      <t>ギョウメ</t>
    </rPh>
    <rPh sb="56" eb="57">
      <t>スス</t>
    </rPh>
    <phoneticPr fontId="23"/>
  </si>
  <si>
    <r>
      <t>以上で、耐震改修に係る金額の記入は終了です。
最後に、</t>
    </r>
    <r>
      <rPr>
        <b/>
        <sz val="11"/>
        <color theme="1"/>
        <rFont val="ＭＳ Ｐゴシック"/>
        <family val="3"/>
        <charset val="128"/>
      </rPr>
      <t>省エネ改修の項目にご記入いただくため、１０８行目へお進みください。</t>
    </r>
    <rPh sb="0" eb="2">
      <t>イジョウ</t>
    </rPh>
    <rPh sb="4" eb="6">
      <t>タイシン</t>
    </rPh>
    <rPh sb="6" eb="8">
      <t>カイシュウ</t>
    </rPh>
    <rPh sb="9" eb="10">
      <t>カカ</t>
    </rPh>
    <rPh sb="11" eb="13">
      <t>キンガク</t>
    </rPh>
    <rPh sb="14" eb="16">
      <t>キニュウ</t>
    </rPh>
    <rPh sb="17" eb="19">
      <t>シュウリョウ</t>
    </rPh>
    <rPh sb="23" eb="25">
      <t>サイゴ</t>
    </rPh>
    <rPh sb="27" eb="28">
      <t>ショウ</t>
    </rPh>
    <rPh sb="30" eb="32">
      <t>カイシュウ</t>
    </rPh>
    <rPh sb="33" eb="35">
      <t>コウモク</t>
    </rPh>
    <rPh sb="37" eb="39">
      <t>キニュウ</t>
    </rPh>
    <rPh sb="49" eb="51">
      <t>ギョウメ</t>
    </rPh>
    <rPh sb="53" eb="54">
      <t>スス</t>
    </rPh>
    <phoneticPr fontId="23"/>
  </si>
  <si>
    <r>
      <t>①行った工事（A、C列）を確認し、各号ごとにいくらかかったかを、</t>
    </r>
    <r>
      <rPr>
        <b/>
        <u/>
        <sz val="11"/>
        <color theme="1"/>
        <rFont val="ＭＳ Ｐゴシック"/>
        <family val="3"/>
        <charset val="128"/>
      </rPr>
      <t>L列</t>
    </r>
    <r>
      <rPr>
        <sz val="11"/>
        <color theme="1"/>
        <rFont val="ＭＳ Ｐゴシック"/>
        <family val="3"/>
        <charset val="128"/>
      </rPr>
      <t>に入力してください。</t>
    </r>
    <rPh sb="1" eb="2">
      <t>オコナ</t>
    </rPh>
    <rPh sb="4" eb="6">
      <t>コウジ</t>
    </rPh>
    <rPh sb="10" eb="11">
      <t>レツ</t>
    </rPh>
    <rPh sb="33" eb="34">
      <t>レツ</t>
    </rPh>
    <phoneticPr fontId="23"/>
  </si>
  <si>
    <t>その他増改築の内容</t>
    <rPh sb="2" eb="3">
      <t>タ</t>
    </rPh>
    <rPh sb="3" eb="6">
      <t>ゾウカイチク</t>
    </rPh>
    <rPh sb="7" eb="9">
      <t>ナイヨウ</t>
    </rPh>
    <phoneticPr fontId="18"/>
  </si>
  <si>
    <r>
      <t>　</t>
    </r>
    <r>
      <rPr>
        <b/>
        <sz val="11"/>
        <color rgb="FFFF0000"/>
        <rFont val="Segoe UI Symbol"/>
        <family val="2"/>
      </rPr>
      <t>⚠</t>
    </r>
    <r>
      <rPr>
        <sz val="11"/>
        <color rgb="FFFF0000"/>
        <rFont val="Segoe UI Symbol"/>
        <family val="2"/>
      </rPr>
      <t xml:space="preserve"> </t>
    </r>
    <r>
      <rPr>
        <sz val="11"/>
        <color rgb="FFFF0000"/>
        <rFont val="ＭＳ Ｐゴシック"/>
        <family val="3"/>
        <charset val="128"/>
      </rPr>
      <t>耐震改修を行った家屋が</t>
    </r>
    <r>
      <rPr>
        <b/>
        <u/>
        <sz val="11"/>
        <color rgb="FFFF0000"/>
        <rFont val="ＭＳ Ｐゴシック"/>
        <family val="3"/>
        <charset val="128"/>
      </rPr>
      <t>マンション</t>
    </r>
    <r>
      <rPr>
        <sz val="11"/>
        <color rgb="FFFF0000"/>
        <rFont val="ＭＳ Ｐゴシック"/>
        <family val="3"/>
        <charset val="128"/>
      </rPr>
      <t>又は</t>
    </r>
    <r>
      <rPr>
        <b/>
        <u/>
        <sz val="11"/>
        <color rgb="FFFF0000"/>
        <rFont val="ＭＳ Ｐゴシック"/>
        <family val="3"/>
        <charset val="128"/>
      </rPr>
      <t>共有住宅である場合</t>
    </r>
    <r>
      <rPr>
        <sz val="11"/>
        <color rgb="FFFF0000"/>
        <rFont val="ＭＳ Ｐゴシック"/>
        <family val="3"/>
        <charset val="128"/>
      </rPr>
      <t>は、J列に、</t>
    </r>
    <r>
      <rPr>
        <b/>
        <u/>
        <sz val="11"/>
        <color rgb="FFFF0000"/>
        <rFont val="ＭＳ Ｐゴシック"/>
        <family val="3"/>
        <charset val="128"/>
      </rPr>
      <t>各項目の工事について工事費に対する減税申請者が負担した金額の割合（％）</t>
    </r>
    <r>
      <rPr>
        <sz val="11"/>
        <color rgb="FFFF0000"/>
        <rFont val="ＭＳ Ｐゴシック"/>
        <family val="3"/>
        <charset val="128"/>
      </rPr>
      <t xml:space="preserve">をご入力ください。
</t>
    </r>
    <r>
      <rPr>
        <b/>
        <u/>
        <sz val="11"/>
        <color rgb="FFFF0000"/>
        <rFont val="ＭＳ Ｐゴシック"/>
        <family val="3"/>
        <charset val="128"/>
      </rPr>
      <t>※マンション又は共有住宅でない場合は空欄としてください。</t>
    </r>
    <rPh sb="3" eb="5">
      <t>タイシン</t>
    </rPh>
    <rPh sb="5" eb="7">
      <t>カイシュウ</t>
    </rPh>
    <rPh sb="8" eb="9">
      <t>オコナ</t>
    </rPh>
    <rPh sb="11" eb="13">
      <t>カオク</t>
    </rPh>
    <rPh sb="19" eb="20">
      <t>マタ</t>
    </rPh>
    <rPh sb="36" eb="39">
      <t>カクコウモク</t>
    </rPh>
    <rPh sb="40" eb="42">
      <t>コウジ</t>
    </rPh>
    <rPh sb="46" eb="48">
      <t>キョシュツ</t>
    </rPh>
    <rPh sb="50" eb="52">
      <t>キンガク</t>
    </rPh>
    <rPh sb="53" eb="55">
      <t>ゲンゼイ</t>
    </rPh>
    <rPh sb="55" eb="58">
      <t>シンセイシャ</t>
    </rPh>
    <rPh sb="59" eb="61">
      <t>フタン</t>
    </rPh>
    <rPh sb="96" eb="98">
      <t>バアイ</t>
    </rPh>
    <rPh sb="99" eb="101">
      <t>クウラン</t>
    </rPh>
    <phoneticPr fontId="18"/>
  </si>
  <si>
    <r>
      <t>　</t>
    </r>
    <r>
      <rPr>
        <sz val="11"/>
        <color rgb="FFFF0000"/>
        <rFont val="Segoe UI Symbol"/>
        <family val="3"/>
      </rPr>
      <t>⚠</t>
    </r>
    <r>
      <rPr>
        <sz val="11"/>
        <color rgb="FFFF0000"/>
        <rFont val="ＭＳ Ｐゴシック"/>
        <family val="3"/>
        <charset val="128"/>
      </rPr>
      <t xml:space="preserve"> バリアフリー改修に係る部分のうちに、</t>
    </r>
    <r>
      <rPr>
        <b/>
        <u/>
        <sz val="11"/>
        <color rgb="FFFF0000"/>
        <rFont val="ＭＳ Ｐゴシック"/>
        <family val="3"/>
        <charset val="128"/>
      </rPr>
      <t>減税申請者の居住の用以外の用に供する部分がある場合</t>
    </r>
    <r>
      <rPr>
        <sz val="11"/>
        <color rgb="FFFF0000"/>
        <rFont val="ＭＳ Ｐゴシック"/>
        <family val="3"/>
        <charset val="128"/>
      </rPr>
      <t>は、J列に、各項目の</t>
    </r>
    <r>
      <rPr>
        <b/>
        <u/>
        <sz val="11"/>
        <color rgb="FFFF0000"/>
        <rFont val="ＭＳ Ｐゴシック"/>
        <family val="3"/>
        <charset val="128"/>
      </rPr>
      <t>工事費に対する当該居住の用に供する部分に係った金額の割合（％）</t>
    </r>
    <r>
      <rPr>
        <sz val="11"/>
        <color rgb="FFFF0000"/>
        <rFont val="ＭＳ Ｐゴシック"/>
        <family val="3"/>
        <charset val="128"/>
      </rPr>
      <t xml:space="preserve">をご入力ください。
</t>
    </r>
    <r>
      <rPr>
        <b/>
        <u/>
        <sz val="11"/>
        <color rgb="FFFF0000"/>
        <rFont val="ＭＳ Ｐゴシック"/>
        <family val="3"/>
        <charset val="128"/>
      </rPr>
      <t>※バリアフリー改修に係る部分が減税申請者の居住の用に供する部分のみの場合は空欄としてください。</t>
    </r>
    <rPh sb="12" eb="13">
      <t>カカ</t>
    </rPh>
    <rPh sb="14" eb="16">
      <t>ブブン</t>
    </rPh>
    <rPh sb="25" eb="26">
      <t>シャ</t>
    </rPh>
    <rPh sb="27" eb="29">
      <t>キョジュウ</t>
    </rPh>
    <rPh sb="30" eb="31">
      <t>ヨウ</t>
    </rPh>
    <rPh sb="31" eb="33">
      <t>イガイ</t>
    </rPh>
    <rPh sb="34" eb="35">
      <t>ヨウ</t>
    </rPh>
    <rPh sb="36" eb="37">
      <t>キョウ</t>
    </rPh>
    <rPh sb="39" eb="41">
      <t>ブブン</t>
    </rPh>
    <rPh sb="49" eb="50">
      <t>レツ</t>
    </rPh>
    <rPh sb="52" eb="55">
      <t>カクコウモク</t>
    </rPh>
    <rPh sb="63" eb="65">
      <t>トウガイ</t>
    </rPh>
    <rPh sb="123" eb="124">
      <t>キョウ</t>
    </rPh>
    <rPh sb="126" eb="128">
      <t>ブブン</t>
    </rPh>
    <phoneticPr fontId="18"/>
  </si>
  <si>
    <r>
      <t>　</t>
    </r>
    <r>
      <rPr>
        <sz val="11"/>
        <color rgb="FFFF0000"/>
        <rFont val="Segoe UI Symbol"/>
        <family val="3"/>
      </rPr>
      <t>⚠</t>
    </r>
    <r>
      <rPr>
        <sz val="11"/>
        <color rgb="FFFF0000"/>
        <rFont val="ＭＳ Ｐゴシック"/>
        <family val="3"/>
        <charset val="128"/>
      </rPr>
      <t xml:space="preserve"> 省エネ改修に係る部分のうちに、</t>
    </r>
    <r>
      <rPr>
        <b/>
        <u/>
        <sz val="11"/>
        <color rgb="FFFF0000"/>
        <rFont val="ＭＳ Ｐゴシック"/>
        <family val="3"/>
        <charset val="128"/>
      </rPr>
      <t>減税申請者の居住の用以外の用に供する部分がある場合</t>
    </r>
    <r>
      <rPr>
        <sz val="11"/>
        <color rgb="FFFF0000"/>
        <rFont val="ＭＳ Ｐゴシック"/>
        <family val="3"/>
        <charset val="128"/>
      </rPr>
      <t>は、L列に、</t>
    </r>
    <r>
      <rPr>
        <b/>
        <u/>
        <sz val="11"/>
        <color rgb="FFFF0000"/>
        <rFont val="ＭＳ Ｐゴシック"/>
        <family val="3"/>
        <charset val="128"/>
      </rPr>
      <t>各項目の工事費に対する居住の用に供する部分に係った金額の割合（％）</t>
    </r>
    <r>
      <rPr>
        <sz val="11"/>
        <color rgb="FFFF0000"/>
        <rFont val="ＭＳ Ｐゴシック"/>
        <family val="3"/>
        <charset val="128"/>
      </rPr>
      <t xml:space="preserve">をご入力ください。この場合において、改修を行った家屋がマンションである場合は、L列に、各項目の工事費に対する減税申請者が負担した金額の割合（％）をご入力ください。
</t>
    </r>
    <r>
      <rPr>
        <b/>
        <u/>
        <sz val="11"/>
        <color rgb="FFFF0000"/>
        <rFont val="ＭＳ Ｐゴシック"/>
        <family val="3"/>
        <charset val="128"/>
      </rPr>
      <t>※省エネ改修に係る部分が減税申請者の居住の用に供する部分のみの場合は空欄としてください。</t>
    </r>
    <rPh sb="18" eb="20">
      <t>ゲンゼイ</t>
    </rPh>
    <rPh sb="20" eb="22">
      <t>シンセイ</t>
    </rPh>
    <rPh sb="93" eb="95">
      <t>バアイ</t>
    </rPh>
    <rPh sb="142" eb="144">
      <t>フタン</t>
    </rPh>
    <phoneticPr fontId="18"/>
  </si>
  <si>
    <r>
      <t>　</t>
    </r>
    <r>
      <rPr>
        <sz val="11"/>
        <color rgb="FFFF0000"/>
        <rFont val="Segoe UI Symbol"/>
        <family val="3"/>
      </rPr>
      <t>⚠</t>
    </r>
    <r>
      <rPr>
        <sz val="11"/>
        <color rgb="FFFF0000"/>
        <rFont val="ＭＳ Ｐゴシック"/>
        <family val="3"/>
        <charset val="128"/>
      </rPr>
      <t xml:space="preserve"> 同居対応改修に係る部分のうちに、</t>
    </r>
    <r>
      <rPr>
        <b/>
        <u/>
        <sz val="11"/>
        <color rgb="FFFF0000"/>
        <rFont val="ＭＳ Ｐゴシック"/>
        <family val="3"/>
        <charset val="128"/>
      </rPr>
      <t>減税申請者の居住の用以外の用に供する部分がある場合</t>
    </r>
    <r>
      <rPr>
        <sz val="11"/>
        <color rgb="FFFF0000"/>
        <rFont val="ＭＳ Ｐゴシック"/>
        <family val="3"/>
        <charset val="128"/>
      </rPr>
      <t>は、I列に、</t>
    </r>
    <r>
      <rPr>
        <b/>
        <u/>
        <sz val="11"/>
        <color rgb="FFFF0000"/>
        <rFont val="ＭＳ Ｐゴシック"/>
        <family val="3"/>
        <charset val="128"/>
      </rPr>
      <t>各項目の工事費に対する居住の用に供する部分に係った金額の割合（％）</t>
    </r>
    <r>
      <rPr>
        <sz val="11"/>
        <color rgb="FFFF0000"/>
        <rFont val="ＭＳ Ｐゴシック"/>
        <family val="3"/>
        <charset val="128"/>
      </rPr>
      <t xml:space="preserve">をご入力ください。
</t>
    </r>
    <r>
      <rPr>
        <b/>
        <u/>
        <sz val="11"/>
        <color rgb="FFFF0000"/>
        <rFont val="ＭＳ Ｐゴシック"/>
        <family val="3"/>
        <charset val="128"/>
      </rPr>
      <t>※同居対応改修に係る部分が減税申請者の居住の用に供する部分のみの場合は空欄としてください。</t>
    </r>
    <rPh sb="3" eb="5">
      <t>ドウキョ</t>
    </rPh>
    <rPh sb="5" eb="7">
      <t>タイオウ</t>
    </rPh>
    <rPh sb="47" eb="48">
      <t>レツ</t>
    </rPh>
    <rPh sb="94" eb="96">
      <t>ドウキョ</t>
    </rPh>
    <rPh sb="96" eb="98">
      <t>タイオウ</t>
    </rPh>
    <phoneticPr fontId="18"/>
  </si>
  <si>
    <r>
      <t>　</t>
    </r>
    <r>
      <rPr>
        <sz val="11"/>
        <color rgb="FFFF0000"/>
        <rFont val="Segoe UI Symbol"/>
        <family val="3"/>
      </rPr>
      <t>⚠</t>
    </r>
    <r>
      <rPr>
        <sz val="11"/>
        <color rgb="FFFF0000"/>
        <rFont val="ＭＳ Ｐゴシック"/>
        <family val="3"/>
        <charset val="128"/>
      </rPr>
      <t xml:space="preserve"> 耐久性向上改修に係る部分のうちに、</t>
    </r>
    <r>
      <rPr>
        <b/>
        <u/>
        <sz val="11"/>
        <color rgb="FFFF0000"/>
        <rFont val="ＭＳ Ｐゴシック"/>
        <family val="3"/>
        <charset val="128"/>
      </rPr>
      <t>減税申請者の居住の用以外の用に供する部分がある場合</t>
    </r>
    <r>
      <rPr>
        <sz val="11"/>
        <color rgb="FFFF0000"/>
        <rFont val="ＭＳ Ｐゴシック"/>
        <family val="3"/>
        <charset val="128"/>
      </rPr>
      <t>は、N列に、各項目の</t>
    </r>
    <r>
      <rPr>
        <b/>
        <u/>
        <sz val="11"/>
        <color rgb="FFFF0000"/>
        <rFont val="ＭＳ Ｐゴシック"/>
        <family val="3"/>
        <charset val="128"/>
      </rPr>
      <t>工事費に対する居住の用に供する部分に係った金額の割合（％）</t>
    </r>
    <r>
      <rPr>
        <sz val="11"/>
        <color rgb="FFFF0000"/>
        <rFont val="ＭＳ Ｐゴシック"/>
        <family val="3"/>
        <charset val="128"/>
      </rPr>
      <t xml:space="preserve">をご入力ください。この場合において、改修を行った家屋がマンションである場合は、Ｎ列に、各項目の工事費に対する減税申請者が負担した金額の割合（％）をご入力ください。
</t>
    </r>
    <r>
      <rPr>
        <b/>
        <u/>
        <sz val="11"/>
        <color rgb="FFFF0000"/>
        <rFont val="ＭＳ Ｐゴシック"/>
        <family val="3"/>
        <charset val="128"/>
      </rPr>
      <t>※耐久性向上改修に係る部分が減税申請者の居住の用に供する部分のみの場合は空欄としてください。</t>
    </r>
    <rPh sb="3" eb="6">
      <t>タイキュウセイ</t>
    </rPh>
    <rPh sb="6" eb="8">
      <t>コウジョウ</t>
    </rPh>
    <rPh sb="95" eb="97">
      <t>バアイ</t>
    </rPh>
    <rPh sb="144" eb="146">
      <t>フタン</t>
    </rPh>
    <rPh sb="167" eb="170">
      <t>タイキュウセイ</t>
    </rPh>
    <rPh sb="170" eb="172">
      <t>コウジョウ</t>
    </rPh>
    <phoneticPr fontId="18"/>
  </si>
  <si>
    <r>
      <rPr>
        <sz val="11"/>
        <color rgb="FFFF0000"/>
        <rFont val="Segoe UI Symbol"/>
        <family val="3"/>
      </rPr>
      <t>⚠</t>
    </r>
    <r>
      <rPr>
        <sz val="11"/>
        <color rgb="FFFF0000"/>
        <rFont val="Calibri"/>
        <family val="3"/>
      </rPr>
      <t xml:space="preserve"> </t>
    </r>
    <r>
      <rPr>
        <sz val="11"/>
        <color rgb="FFFF0000"/>
        <rFont val="ＭＳ Ｐゴシック"/>
        <family val="3"/>
        <charset val="128"/>
      </rPr>
      <t>耐震改修を行った家屋が</t>
    </r>
    <r>
      <rPr>
        <b/>
        <u/>
        <sz val="11"/>
        <color rgb="FFFF0000"/>
        <rFont val="ＭＳ Ｐゴシック"/>
        <family val="3"/>
        <charset val="128"/>
      </rPr>
      <t>マンション</t>
    </r>
    <r>
      <rPr>
        <sz val="11"/>
        <color rgb="FFFF0000"/>
        <rFont val="ＭＳ Ｐゴシック"/>
        <family val="3"/>
        <charset val="128"/>
      </rPr>
      <t>又は</t>
    </r>
    <r>
      <rPr>
        <b/>
        <u/>
        <sz val="11"/>
        <color rgb="FFFF0000"/>
        <rFont val="ＭＳ Ｐゴシック"/>
        <family val="3"/>
        <charset val="128"/>
      </rPr>
      <t>共有住宅</t>
    </r>
    <r>
      <rPr>
        <sz val="11"/>
        <color rgb="FFFF0000"/>
        <rFont val="ＭＳ Ｐゴシック"/>
        <family val="3"/>
        <charset val="128"/>
      </rPr>
      <t>である場合は、Ｌ列に、</t>
    </r>
    <r>
      <rPr>
        <b/>
        <u/>
        <sz val="11"/>
        <color rgb="FFFF0000"/>
        <rFont val="ＭＳ Ｐゴシック"/>
        <family val="3"/>
        <charset val="128"/>
      </rPr>
      <t>各項目の工事について工事費に対する減税申請者が負担した金額の割合（％）</t>
    </r>
    <r>
      <rPr>
        <sz val="11"/>
        <color rgb="FFFF0000"/>
        <rFont val="ＭＳ Ｐゴシック"/>
        <family val="3"/>
        <charset val="128"/>
      </rPr>
      <t xml:space="preserve">をご入力ください。
</t>
    </r>
    <r>
      <rPr>
        <b/>
        <u/>
        <sz val="11"/>
        <color rgb="FFFF0000"/>
        <rFont val="ＭＳ Ｐゴシック"/>
        <family val="3"/>
        <charset val="128"/>
      </rPr>
      <t>※マンション又は共有住宅でない場合は空欄としてください。</t>
    </r>
    <rPh sb="58" eb="60">
      <t>フタン</t>
    </rPh>
    <phoneticPr fontId="18"/>
  </si>
  <si>
    <r>
      <t>　</t>
    </r>
    <r>
      <rPr>
        <sz val="11"/>
        <color rgb="FFFF0000"/>
        <rFont val="Segoe UI Symbol"/>
        <family val="3"/>
      </rPr>
      <t>⚠</t>
    </r>
    <r>
      <rPr>
        <sz val="11"/>
        <color rgb="FFFF0000"/>
        <rFont val="ＭＳ Ｐゴシック"/>
        <family val="3"/>
        <charset val="128"/>
      </rPr>
      <t xml:space="preserve"> 省エネ改修に係る部分のうちに、</t>
    </r>
    <r>
      <rPr>
        <b/>
        <u/>
        <sz val="11"/>
        <color rgb="FFFF0000"/>
        <rFont val="ＭＳ Ｐゴシック"/>
        <family val="3"/>
        <charset val="128"/>
      </rPr>
      <t>減税申請者の居住の用以外の用に供する部分がある場合</t>
    </r>
    <r>
      <rPr>
        <sz val="11"/>
        <color rgb="FFFF0000"/>
        <rFont val="ＭＳ Ｐゴシック"/>
        <family val="3"/>
        <charset val="128"/>
      </rPr>
      <t>は、Ｎ列に、各項目の</t>
    </r>
    <r>
      <rPr>
        <b/>
        <u/>
        <sz val="11"/>
        <color rgb="FFFF0000"/>
        <rFont val="ＭＳ Ｐゴシック"/>
        <family val="3"/>
        <charset val="128"/>
      </rPr>
      <t>工事費に対する居住の用に供する部分に係った金額の割合（％）</t>
    </r>
    <r>
      <rPr>
        <sz val="11"/>
        <color rgb="FFFF0000"/>
        <rFont val="ＭＳ Ｐゴシック"/>
        <family val="3"/>
        <charset val="128"/>
      </rPr>
      <t xml:space="preserve">をご入力ください。この場合において、改修を行った家屋がマンションである場合は、Ｎ列に、各項目の工事費に対する減税申請者が負担した金額の割合（％）をご入力ください。
</t>
    </r>
    <r>
      <rPr>
        <b/>
        <u/>
        <sz val="11"/>
        <color rgb="FFFF0000"/>
        <rFont val="ＭＳ Ｐゴシック"/>
        <family val="3"/>
        <charset val="128"/>
      </rPr>
      <t>※省エネ改修に係る部分が減税申請者の居住の用に供する部分のみの場合は空欄としてください。</t>
    </r>
    <rPh sb="18" eb="20">
      <t>ゲンゼイ</t>
    </rPh>
    <rPh sb="20" eb="22">
      <t>シンセイ</t>
    </rPh>
    <rPh sb="93" eb="95">
      <t>バアイ</t>
    </rPh>
    <rPh sb="142" eb="144">
      <t>フタン</t>
    </rPh>
    <rPh sb="165" eb="166">
      <t>ショウ</t>
    </rPh>
    <phoneticPr fontId="18"/>
  </si>
  <si>
    <r>
      <t>　</t>
    </r>
    <r>
      <rPr>
        <sz val="11"/>
        <color rgb="FFFF0000"/>
        <rFont val="Segoe UI Symbol"/>
        <family val="3"/>
      </rPr>
      <t>⚠</t>
    </r>
    <r>
      <rPr>
        <sz val="11"/>
        <color rgb="FFFF0000"/>
        <rFont val="ＭＳ Ｐゴシック"/>
        <family val="3"/>
        <charset val="128"/>
      </rPr>
      <t xml:space="preserve"> 耐久性向上改修に係る部分のうちに、</t>
    </r>
    <r>
      <rPr>
        <b/>
        <u/>
        <sz val="11"/>
        <color rgb="FFFF0000"/>
        <rFont val="ＭＳ Ｐゴシック"/>
        <family val="3"/>
        <charset val="128"/>
      </rPr>
      <t>減税申請者の居住の用以外の用に供する部分がある場合</t>
    </r>
    <r>
      <rPr>
        <sz val="11"/>
        <color rgb="FFFF0000"/>
        <rFont val="ＭＳ Ｐゴシック"/>
        <family val="3"/>
        <charset val="128"/>
      </rPr>
      <t>は、N列に、</t>
    </r>
    <r>
      <rPr>
        <b/>
        <u/>
        <sz val="11"/>
        <color rgb="FFFF0000"/>
        <rFont val="ＭＳ Ｐゴシック"/>
        <family val="3"/>
        <charset val="128"/>
      </rPr>
      <t>各項目の工事費に対する居住の用に供する部分に係った金額の割合（％）</t>
    </r>
    <r>
      <rPr>
        <sz val="11"/>
        <color rgb="FFFF0000"/>
        <rFont val="ＭＳ Ｐゴシック"/>
        <family val="3"/>
        <charset val="128"/>
      </rPr>
      <t xml:space="preserve">をご入力ください。この場合において、改修を行った家屋がマンションである場合は、Ｎ列に、各項目の工事費に対する減税申請者が負担した金額の割合（％）をご入力ください。
</t>
    </r>
    <r>
      <rPr>
        <b/>
        <u/>
        <sz val="11"/>
        <color rgb="FFFF0000"/>
        <rFont val="ＭＳ Ｐゴシック"/>
        <family val="3"/>
        <charset val="128"/>
      </rPr>
      <t>※耐久性向上改修に係る部分が減税申請者の居住の用に供する部分のみの場合は空欄としてください。</t>
    </r>
    <rPh sb="144" eb="146">
      <t>フタン</t>
    </rPh>
    <rPh sb="167" eb="170">
      <t>タイキュウセイ</t>
    </rPh>
    <rPh sb="170" eb="172">
      <t>コウジョウ</t>
    </rPh>
    <phoneticPr fontId="18"/>
  </si>
  <si>
    <r>
      <rPr>
        <sz val="11"/>
        <color rgb="FFFF0000"/>
        <rFont val="Segoe UI Symbol"/>
        <family val="3"/>
      </rPr>
      <t>⚠</t>
    </r>
    <r>
      <rPr>
        <sz val="11"/>
        <color rgb="FFFF0000"/>
        <rFont val="Calibri"/>
        <family val="3"/>
      </rPr>
      <t xml:space="preserve"> </t>
    </r>
    <r>
      <rPr>
        <sz val="11"/>
        <color rgb="FFFF0000"/>
        <rFont val="ＭＳ Ｐゴシック"/>
        <family val="3"/>
        <charset val="128"/>
      </rPr>
      <t>耐震改修を行った家屋が</t>
    </r>
    <r>
      <rPr>
        <b/>
        <u/>
        <sz val="11"/>
        <color rgb="FFFF0000"/>
        <rFont val="ＭＳ Ｐゴシック"/>
        <family val="3"/>
        <charset val="128"/>
      </rPr>
      <t>マンション又は共有住宅である場合</t>
    </r>
    <r>
      <rPr>
        <sz val="11"/>
        <color rgb="FFFF0000"/>
        <rFont val="ＭＳ Ｐゴシック"/>
        <family val="3"/>
        <charset val="128"/>
      </rPr>
      <t>は、Ｌ列に、各項目の工事について</t>
    </r>
    <r>
      <rPr>
        <b/>
        <u/>
        <sz val="11"/>
        <color rgb="FFFF0000"/>
        <rFont val="ＭＳ Ｐゴシック"/>
        <family val="3"/>
        <charset val="128"/>
      </rPr>
      <t>工事費に対する減税申請者が負担した金額の割合（％）</t>
    </r>
    <r>
      <rPr>
        <sz val="11"/>
        <color rgb="FFFF0000"/>
        <rFont val="ＭＳ Ｐゴシック"/>
        <family val="3"/>
        <charset val="128"/>
      </rPr>
      <t>をご入力ください。</t>
    </r>
    <r>
      <rPr>
        <sz val="11"/>
        <color rgb="FFFF0000"/>
        <rFont val="Calibri"/>
        <family val="3"/>
      </rPr>
      <t xml:space="preserve">
</t>
    </r>
    <r>
      <rPr>
        <b/>
        <u/>
        <sz val="11"/>
        <color rgb="FFFF0000"/>
        <rFont val="MS UI Gothic"/>
        <family val="3"/>
        <charset val="128"/>
      </rPr>
      <t>※マンション又は共有住宅でない場合は空欄としてください。</t>
    </r>
    <rPh sb="58" eb="60">
      <t>フタン</t>
    </rPh>
    <rPh sb="86" eb="87">
      <t>マタ</t>
    </rPh>
    <rPh sb="88" eb="90">
      <t>キョウユウ</t>
    </rPh>
    <rPh sb="90" eb="92">
      <t>ジュウタク</t>
    </rPh>
    <phoneticPr fontId="18"/>
  </si>
  <si>
    <r>
      <t>　</t>
    </r>
    <r>
      <rPr>
        <sz val="11"/>
        <color rgb="FFFF0000"/>
        <rFont val="Segoe UI Symbol"/>
        <family val="3"/>
      </rPr>
      <t>⚠</t>
    </r>
    <r>
      <rPr>
        <sz val="11"/>
        <color rgb="FFFF0000"/>
        <rFont val="ＭＳ Ｐゴシック"/>
        <family val="3"/>
        <charset val="128"/>
      </rPr>
      <t xml:space="preserve"> 省エネ改修に係る部分のうちに、</t>
    </r>
    <r>
      <rPr>
        <b/>
        <u/>
        <sz val="11"/>
        <color rgb="FFFF0000"/>
        <rFont val="ＭＳ Ｐゴシック"/>
        <family val="3"/>
        <charset val="128"/>
      </rPr>
      <t>減税申請者の居住の用以外の用に供する部分がある場合</t>
    </r>
    <r>
      <rPr>
        <sz val="11"/>
        <color rgb="FFFF0000"/>
        <rFont val="ＭＳ Ｐゴシック"/>
        <family val="3"/>
        <charset val="128"/>
      </rPr>
      <t>は、Ｎ列に、</t>
    </r>
    <r>
      <rPr>
        <b/>
        <u/>
        <sz val="11"/>
        <color rgb="FFFF0000"/>
        <rFont val="ＭＳ Ｐゴシック"/>
        <family val="3"/>
        <charset val="128"/>
      </rPr>
      <t>各項目の工事費に対する居住の用に供する部分に係った金額の割合（％）</t>
    </r>
    <r>
      <rPr>
        <sz val="11"/>
        <color rgb="FFFF0000"/>
        <rFont val="ＭＳ Ｐゴシック"/>
        <family val="3"/>
        <charset val="128"/>
      </rPr>
      <t xml:space="preserve">をご入力ください。この場合において、改修を行った家屋がマンションである場合は、Ｎ列に、各項目の工事費に対する減税申請者が負担した金額の割合（％）をご入力ください。
</t>
    </r>
    <r>
      <rPr>
        <b/>
        <u/>
        <sz val="11"/>
        <color rgb="FFFF0000"/>
        <rFont val="ＭＳ Ｐゴシック"/>
        <family val="3"/>
        <charset val="128"/>
      </rPr>
      <t>※省エネ改修に係る部分が減税申請者の居住の用に供する部分のみの場合は空欄としてください。</t>
    </r>
    <rPh sb="142" eb="144">
      <t>フタン</t>
    </rPh>
    <rPh sb="165" eb="166">
      <t>ショウ</t>
    </rPh>
    <phoneticPr fontId="18"/>
  </si>
  <si>
    <r>
      <t>　</t>
    </r>
    <r>
      <rPr>
        <sz val="11"/>
        <color rgb="FFFF0000"/>
        <rFont val="Segoe UI Symbol"/>
        <family val="3"/>
      </rPr>
      <t>⚠</t>
    </r>
    <r>
      <rPr>
        <sz val="11"/>
        <color rgb="FFFF0000"/>
        <rFont val="ＭＳ Ｐゴシック"/>
        <family val="3"/>
        <charset val="128"/>
      </rPr>
      <t xml:space="preserve"> 子育て対応改修に係る部分のうちに、</t>
    </r>
    <r>
      <rPr>
        <b/>
        <u/>
        <sz val="11"/>
        <color rgb="FFFF0000"/>
        <rFont val="ＭＳ Ｐゴシック"/>
        <family val="3"/>
        <charset val="128"/>
      </rPr>
      <t>減税申請者の居住の用以外の用に供する部分がある場合</t>
    </r>
    <r>
      <rPr>
        <sz val="11"/>
        <color rgb="FFFF0000"/>
        <rFont val="ＭＳ Ｐゴシック"/>
        <family val="3"/>
        <charset val="128"/>
      </rPr>
      <t>は、K列に、各項目の</t>
    </r>
    <r>
      <rPr>
        <b/>
        <u/>
        <sz val="11"/>
        <color rgb="FFFF0000"/>
        <rFont val="ＭＳ Ｐゴシック"/>
        <family val="3"/>
        <charset val="128"/>
      </rPr>
      <t>工事費に対する当該居住の用に供する部分に係った金額の割合（％）</t>
    </r>
    <r>
      <rPr>
        <sz val="11"/>
        <color rgb="FFFF0000"/>
        <rFont val="ＭＳ Ｐゴシック"/>
        <family val="3"/>
        <charset val="128"/>
      </rPr>
      <t xml:space="preserve">をご入力ください。
</t>
    </r>
    <r>
      <rPr>
        <b/>
        <u/>
        <sz val="11"/>
        <color rgb="FFFF0000"/>
        <rFont val="ＭＳ Ｐゴシック"/>
        <family val="3"/>
        <charset val="128"/>
      </rPr>
      <t>※子育て対応改修に係る部分が減税申請者の居住の用に供する部分のみの場合は空欄としてください。</t>
    </r>
    <rPh sb="3" eb="5">
      <t>コソダ</t>
    </rPh>
    <rPh sb="6" eb="8">
      <t>タイオウ</t>
    </rPh>
    <rPh sb="97" eb="99">
      <t>コソダ</t>
    </rPh>
    <rPh sb="100" eb="102">
      <t>タイオウ</t>
    </rPh>
    <phoneticPr fontId="18"/>
  </si>
  <si>
    <r>
      <t>　</t>
    </r>
    <r>
      <rPr>
        <sz val="11"/>
        <color rgb="FFFF0000"/>
        <rFont val="Segoe UI Symbol"/>
        <family val="3"/>
      </rPr>
      <t>⚠</t>
    </r>
    <r>
      <rPr>
        <sz val="11"/>
        <color rgb="FFFF0000"/>
        <rFont val="ＭＳ Ｐゴシック"/>
        <family val="3"/>
        <charset val="128"/>
      </rPr>
      <t xml:space="preserve"> その他増改築に係る部分のうちに、</t>
    </r>
    <r>
      <rPr>
        <b/>
        <u/>
        <sz val="11"/>
        <color rgb="FFFF0000"/>
        <rFont val="ＭＳ Ｐゴシック"/>
        <family val="3"/>
        <charset val="128"/>
      </rPr>
      <t>減税申請者の居住の用以外の用に供する部分がある場合</t>
    </r>
    <r>
      <rPr>
        <sz val="11"/>
        <color rgb="FFFF0000"/>
        <rFont val="ＭＳ Ｐゴシック"/>
        <family val="3"/>
        <charset val="128"/>
      </rPr>
      <t>は、Ｏ列に、各項目の</t>
    </r>
    <r>
      <rPr>
        <b/>
        <u/>
        <sz val="11"/>
        <color rgb="FFFF0000"/>
        <rFont val="ＭＳ Ｐゴシック"/>
        <family val="3"/>
        <charset val="128"/>
      </rPr>
      <t>工事費に対する当該居住の用に供する部分に係った金額の割合（％）</t>
    </r>
    <r>
      <rPr>
        <sz val="11"/>
        <color rgb="FFFF0000"/>
        <rFont val="ＭＳ Ｐゴシック"/>
        <family val="3"/>
        <charset val="128"/>
      </rPr>
      <t xml:space="preserve">をご入力ください。
</t>
    </r>
    <r>
      <rPr>
        <b/>
        <u/>
        <sz val="11"/>
        <color rgb="FFFF0000"/>
        <rFont val="ＭＳ Ｐゴシック"/>
        <family val="3"/>
        <charset val="128"/>
      </rPr>
      <t>※その他増改築に係る部分が減税申請者の居住の用に供する部分のみの場合は空欄としてください。</t>
    </r>
    <rPh sb="5" eb="6">
      <t>タ</t>
    </rPh>
    <rPh sb="6" eb="9">
      <t>ゾウカイチク</t>
    </rPh>
    <phoneticPr fontId="18"/>
  </si>
  <si>
    <t>割合（％）</t>
    <phoneticPr fontId="18"/>
  </si>
  <si>
    <t>全ての居室の全ての窓の断熱改修工事を実施した場合</t>
    <phoneticPr fontId="18"/>
  </si>
  <si>
    <t>改修工事前の住宅が相当する断熱等性能等級</t>
    <phoneticPr fontId="18"/>
  </si>
  <si>
    <t>改修工事後の住宅の断熱等性能等級</t>
    <phoneticPr fontId="18"/>
  </si>
  <si>
    <t>住宅性能評価書を交付した登録住宅性能評価機関</t>
    <phoneticPr fontId="18"/>
  </si>
  <si>
    <t>ア　当該住宅耐震改修又は当該一般断熱改修工事等に係る標準的な費用の額</t>
    <phoneticPr fontId="18"/>
  </si>
  <si>
    <t>家屋番号及び所在地</t>
    <phoneticPr fontId="18"/>
  </si>
  <si>
    <t>工事完了年月日</t>
    <phoneticPr fontId="18"/>
  </si>
  <si>
    <t>第１号工事</t>
    <rPh sb="0" eb="1">
      <t>ダイ</t>
    </rPh>
    <rPh sb="2" eb="3">
      <t>ゴウ</t>
    </rPh>
    <rPh sb="3" eb="5">
      <t>コウジ</t>
    </rPh>
    <phoneticPr fontId="18"/>
  </si>
  <si>
    <t>第５号工事
(バリアフリー改修工事）</t>
    <rPh sb="13" eb="15">
      <t>カイシュウ</t>
    </rPh>
    <phoneticPr fontId="18"/>
  </si>
  <si>
    <t>第６号工事（省エネ改修工事）</t>
    <phoneticPr fontId="18"/>
  </si>
  <si>
    <t>次のいずれか一室の床又は壁の全部の修繕又は模様替</t>
    <phoneticPr fontId="18"/>
  </si>
  <si>
    <t>次の規定又は基準に適合させるための修繕又は模様替</t>
    <phoneticPr fontId="18"/>
  </si>
  <si>
    <t>次に該当する修繕又は模様替</t>
    <phoneticPr fontId="18"/>
  </si>
  <si>
    <t>低炭素建築物新築等計画の
認定主体</t>
    <phoneticPr fontId="18"/>
  </si>
  <si>
    <t>低炭素建築物新築等計画の
認定番号</t>
    <phoneticPr fontId="18"/>
  </si>
  <si>
    <t>低炭素建築物新築等計画の
認定年月日</t>
    <phoneticPr fontId="18"/>
  </si>
  <si>
    <t>住宅性能評価書の交付番号</t>
    <phoneticPr fontId="18"/>
  </si>
  <si>
    <t>住宅性能評価書の交付年月日</t>
    <phoneticPr fontId="18"/>
  </si>
  <si>
    <t>長期優良住宅建築等計画の
認定主体</t>
    <phoneticPr fontId="18"/>
  </si>
  <si>
    <t>長期優良住宅建築等計画の
認定番号</t>
    <phoneticPr fontId="18"/>
  </si>
  <si>
    <t>長期優良住宅建築等計画の
認定年月日</t>
    <phoneticPr fontId="18"/>
  </si>
  <si>
    <t>①  第１号工事～第６号工事に要した費用の額</t>
    <phoneticPr fontId="18"/>
  </si>
  <si>
    <t>②  第１号工事～第６号工事に係る補助金等の交付の有無</t>
    <phoneticPr fontId="18"/>
  </si>
  <si>
    <t>③  ①から②を差し引いた額（100万円を超える場合）</t>
    <phoneticPr fontId="18"/>
  </si>
  <si>
    <t>次の規定又は基準に適合させるための増築、改築、修繕又は模様替</t>
    <phoneticPr fontId="18"/>
  </si>
  <si>
    <t>エネルギーの使用の合理化に資する増築、改築、修繕又は模様替</t>
    <phoneticPr fontId="18"/>
  </si>
  <si>
    <t>上記１と併せて行う次のいずれかに該当する増築、改築、修繕又は模様替</t>
    <phoneticPr fontId="18"/>
  </si>
  <si>
    <t>太陽熱利用冷温熱装置の型式</t>
    <phoneticPr fontId="18"/>
  </si>
  <si>
    <t>潜熱回収型給湯器の型式</t>
    <phoneticPr fontId="18"/>
  </si>
  <si>
    <t>ヒートポンプ式電気給湯器の
型式</t>
    <phoneticPr fontId="18"/>
  </si>
  <si>
    <t>燃料電池コージェネレーションシステムの型式</t>
    <phoneticPr fontId="18"/>
  </si>
  <si>
    <t>ガスエンジン給湯器の型式</t>
    <phoneticPr fontId="18"/>
  </si>
  <si>
    <t>エアコンディショナーの型式</t>
    <phoneticPr fontId="18"/>
  </si>
  <si>
    <t>太陽光発電設備の型式</t>
    <phoneticPr fontId="18"/>
  </si>
  <si>
    <t>安全対策工事</t>
    <phoneticPr fontId="18"/>
  </si>
  <si>
    <t>陸屋根防水基礎工事</t>
    <phoneticPr fontId="18"/>
  </si>
  <si>
    <t>積雪対策工事</t>
    <phoneticPr fontId="18"/>
  </si>
  <si>
    <t>塩害対策工事</t>
    <phoneticPr fontId="18"/>
  </si>
  <si>
    <t>幹線増強工事</t>
    <phoneticPr fontId="18"/>
  </si>
  <si>
    <t>第４号工事（耐震改修工事）
※①の工事を実施していない場合のみ選択</t>
    <phoneticPr fontId="18"/>
  </si>
  <si>
    <t>第５号工事 （バリアフリー改修工事）
※②の工事を実施していない場合のみ選択</t>
    <phoneticPr fontId="18"/>
  </si>
  <si>
    <t>第６号工事
（省エネ改修工事）
※③の工事を実施していない場合のみ選択</t>
    <phoneticPr fontId="18"/>
  </si>
  <si>
    <t>第４号工事（耐震改修工事）</t>
    <phoneticPr fontId="18"/>
  </si>
  <si>
    <t>第５号工事（バリアフリー改修工事）</t>
    <phoneticPr fontId="18"/>
  </si>
  <si>
    <t>共同住宅等の区分所有する部分について行う次に掲げるいずれかの修繕又は模様替</t>
    <phoneticPr fontId="18"/>
  </si>
  <si>
    <t>省エネルギー化のための修繕又は模様替</t>
    <phoneticPr fontId="18"/>
  </si>
  <si>
    <t>省エネルギー化のための次に該当する修繕又は模様替</t>
    <phoneticPr fontId="18"/>
  </si>
  <si>
    <t>第１号工事～第７号工事に要した費用の総額</t>
    <phoneticPr fontId="18"/>
  </si>
  <si>
    <t xml:space="preserve">第１号工事～第６号工事に要した費用の額 </t>
    <phoneticPr fontId="18"/>
  </si>
  <si>
    <t>地震に対する安全性の向上を目的とした増築、改築、修繕又は模様替</t>
    <phoneticPr fontId="18"/>
  </si>
  <si>
    <t>耐震改修を含む工事の費用の額（全体工事費）</t>
    <phoneticPr fontId="18"/>
  </si>
  <si>
    <t>上記のうち耐震改修の費用の額</t>
    <phoneticPr fontId="18"/>
  </si>
  <si>
    <t>窓の断熱性を高める改修工事</t>
    <phoneticPr fontId="18"/>
  </si>
  <si>
    <t>断熱改修工事</t>
    <phoneticPr fontId="18"/>
  </si>
  <si>
    <t>上記と併せて行った改修工事</t>
    <phoneticPr fontId="18"/>
  </si>
  <si>
    <t>ア　断熱改修工事に係る費用の額</t>
    <phoneticPr fontId="18"/>
  </si>
  <si>
    <t>イ　断熱改修工事に係る補助金等の交付の有無</t>
    <phoneticPr fontId="18"/>
  </si>
  <si>
    <t>ウ　交付される補助金等の額</t>
    <phoneticPr fontId="18"/>
  </si>
  <si>
    <t>①　アからウを差し引いた額</t>
    <rPh sb="7" eb="8">
      <t>サ</t>
    </rPh>
    <rPh sb="9" eb="10">
      <t>ヒ</t>
    </rPh>
    <rPh sb="12" eb="13">
      <t>ガク</t>
    </rPh>
    <phoneticPr fontId="18"/>
  </si>
  <si>
    <t>エ　断熱改修工事と併せて行った４から９までに掲げる設備の
　取替え又は取付けに係る工事の費用の額</t>
    <phoneticPr fontId="18"/>
  </si>
  <si>
    <t>オ　エの工事に係る補助金等の交付の有無</t>
    <phoneticPr fontId="18"/>
  </si>
  <si>
    <t>カ　交付される補助金等の額</t>
    <phoneticPr fontId="18"/>
  </si>
  <si>
    <t>②　エからカを差し引いた金額</t>
    <phoneticPr fontId="18"/>
  </si>
  <si>
    <t>工事費用の確認（下記③又は④のいずれかの該当するチェックボックスにレ点を入れること）</t>
    <rPh sb="20" eb="22">
      <t>ガイトウ</t>
    </rPh>
    <phoneticPr fontId="18"/>
  </si>
  <si>
    <t>③　①の金額が60万円を超える</t>
    <phoneticPr fontId="18"/>
  </si>
  <si>
    <t>上記③に該当しない場合
④　①の金額が50万円を超え、かつ、①と②の合計額が60万円を
   超える</t>
    <phoneticPr fontId="18"/>
  </si>
  <si>
    <t>上記工事が行われ、認定長期優良住宅に該当することとなった場合</t>
    <phoneticPr fontId="18"/>
  </si>
  <si>
    <t>間仕切壁の設置又は解体のみを行う工事</t>
    <rPh sb="0" eb="3">
      <t>マジキ</t>
    </rPh>
    <rPh sb="3" eb="4">
      <t>カベ</t>
    </rPh>
    <rPh sb="5" eb="7">
      <t>セッチ</t>
    </rPh>
    <rPh sb="7" eb="8">
      <t>マタ</t>
    </rPh>
    <rPh sb="9" eb="11">
      <t>カイタイ</t>
    </rPh>
    <rPh sb="14" eb="15">
      <t>オコナ</t>
    </rPh>
    <rPh sb="16" eb="18">
      <t>コウジ</t>
    </rPh>
    <phoneticPr fontId="18"/>
  </si>
  <si>
    <t>調理室の位置を変更する工事</t>
    <phoneticPr fontId="18"/>
  </si>
  <si>
    <t>浴室の位置を変更する工事</t>
    <phoneticPr fontId="18"/>
  </si>
  <si>
    <t>便所の位置を変更する工事</t>
    <phoneticPr fontId="18"/>
  </si>
  <si>
    <t>洗面所の位置を変更する工事</t>
    <phoneticPr fontId="18"/>
  </si>
  <si>
    <t>★間仕切壁の設置又は解体以外の修繕又は模様替えを伴う工事</t>
    <rPh sb="12" eb="14">
      <t>イガイ</t>
    </rPh>
    <rPh sb="15" eb="17">
      <t>シュウゼン</t>
    </rPh>
    <rPh sb="17" eb="18">
      <t>マタ</t>
    </rPh>
    <rPh sb="19" eb="22">
      <t>モヨウガ</t>
    </rPh>
    <rPh sb="24" eb="25">
      <t>トモナ</t>
    </rPh>
    <rPh sb="26" eb="28">
      <t>コウジ</t>
    </rPh>
    <phoneticPr fontId="18"/>
  </si>
  <si>
    <t>‐</t>
    <phoneticPr fontId="18"/>
  </si>
  <si>
    <t>②子育て対応改修に際し、補助金等がある場合にはその額をI６１のセルにご記入ください。</t>
    <rPh sb="1" eb="3">
      <t>コソダ</t>
    </rPh>
    <rPh sb="4" eb="6">
      <t>タイオウ</t>
    </rPh>
    <rPh sb="15" eb="16">
      <t>トウ</t>
    </rPh>
    <phoneticPr fontId="18"/>
  </si>
  <si>
    <t>⑥一定の間取り変更工事</t>
    <rPh sb="1" eb="3">
      <t>イッテイ</t>
    </rPh>
    <rPh sb="4" eb="6">
      <t>マド</t>
    </rPh>
    <rPh sb="7" eb="9">
      <t>ヘンコウ</t>
    </rPh>
    <rPh sb="9" eb="11">
      <t>コウジ</t>
    </rPh>
    <phoneticPr fontId="18"/>
  </si>
  <si>
    <t>収納設備の水平投影面積（㎡）</t>
    <rPh sb="0" eb="2">
      <t>シュウノウ</t>
    </rPh>
    <rPh sb="2" eb="4">
      <t>セツビ</t>
    </rPh>
    <rPh sb="5" eb="7">
      <t>スイヘイ</t>
    </rPh>
    <rPh sb="7" eb="9">
      <t>トウエイ</t>
    </rPh>
    <rPh sb="9" eb="11">
      <t>メンセキ</t>
    </rPh>
    <phoneticPr fontId="18"/>
  </si>
  <si>
    <t>床仕上げ材を子どもの転倒による事故の防止にする構造のものに取り替える工事</t>
    <rPh sb="0" eb="1">
      <t>ユカ</t>
    </rPh>
    <rPh sb="1" eb="3">
      <t>シア</t>
    </rPh>
    <rPh sb="4" eb="5">
      <t>ザイ</t>
    </rPh>
    <rPh sb="6" eb="7">
      <t>コ</t>
    </rPh>
    <rPh sb="10" eb="12">
      <t>テントウ</t>
    </rPh>
    <rPh sb="15" eb="17">
      <t>ジコ</t>
    </rPh>
    <rPh sb="18" eb="20">
      <t>ボウシ</t>
    </rPh>
    <rPh sb="23" eb="25">
      <t>コウゾウ</t>
    </rPh>
    <rPh sb="29" eb="30">
      <t>ト</t>
    </rPh>
    <rPh sb="31" eb="32">
      <t>カ</t>
    </rPh>
    <rPh sb="34" eb="36">
      <t>コウジ</t>
    </rPh>
    <phoneticPr fontId="18"/>
  </si>
  <si>
    <t>クッションフロアに取り替える工事</t>
    <rPh sb="9" eb="10">
      <t>ト</t>
    </rPh>
    <rPh sb="11" eb="12">
      <t>カ</t>
    </rPh>
    <rPh sb="14" eb="16">
      <t>コウジ</t>
    </rPh>
    <phoneticPr fontId="18"/>
  </si>
  <si>
    <t>衝撃緩和型畳床に取り替える工事</t>
    <rPh sb="0" eb="2">
      <t>ショウゲキ</t>
    </rPh>
    <rPh sb="2" eb="4">
      <t>カンワ</t>
    </rPh>
    <rPh sb="4" eb="5">
      <t>ガタ</t>
    </rPh>
    <rPh sb="5" eb="6">
      <t>タタミ</t>
    </rPh>
    <rPh sb="6" eb="7">
      <t>ユカ</t>
    </rPh>
    <rPh sb="8" eb="9">
      <t>ト</t>
    </rPh>
    <rPh sb="10" eb="11">
      <t>カ</t>
    </rPh>
    <rPh sb="13" eb="15">
      <t>コウジ</t>
    </rPh>
    <phoneticPr fontId="18"/>
  </si>
  <si>
    <t>バルコニーに手すりを取り付ける工事</t>
    <rPh sb="6" eb="7">
      <t>テ</t>
    </rPh>
    <rPh sb="10" eb="11">
      <t>ト</t>
    </rPh>
    <rPh sb="12" eb="13">
      <t>ツ</t>
    </rPh>
    <rPh sb="15" eb="17">
      <t>コウジ</t>
    </rPh>
    <phoneticPr fontId="18"/>
  </si>
  <si>
    <t>二階以上の窓に手すりを取り付ける工事</t>
    <rPh sb="0" eb="2">
      <t>ニカイ</t>
    </rPh>
    <rPh sb="2" eb="4">
      <t>イジョウ</t>
    </rPh>
    <rPh sb="5" eb="6">
      <t>マド</t>
    </rPh>
    <rPh sb="7" eb="8">
      <t>テ</t>
    </rPh>
    <rPh sb="11" eb="12">
      <t>ト</t>
    </rPh>
    <rPh sb="13" eb="14">
      <t>ツ</t>
    </rPh>
    <rPh sb="16" eb="18">
      <t>コウジ</t>
    </rPh>
    <phoneticPr fontId="18"/>
  </si>
  <si>
    <t>廊下又は階段（解放されている側に限る。）に手すりを取り付ける工事</t>
    <rPh sb="0" eb="2">
      <t>ロウカ</t>
    </rPh>
    <rPh sb="2" eb="3">
      <t>マタ</t>
    </rPh>
    <rPh sb="4" eb="6">
      <t>カイダン</t>
    </rPh>
    <rPh sb="7" eb="9">
      <t>カイホウ</t>
    </rPh>
    <rPh sb="14" eb="15">
      <t>ガワ</t>
    </rPh>
    <rPh sb="16" eb="17">
      <t>カギ</t>
    </rPh>
    <rPh sb="21" eb="22">
      <t>テ</t>
    </rPh>
    <rPh sb="25" eb="26">
      <t>ト</t>
    </rPh>
    <rPh sb="27" eb="28">
      <t>ツ</t>
    </rPh>
    <rPh sb="30" eb="32">
      <t>コウジ</t>
    </rPh>
    <phoneticPr fontId="18"/>
  </si>
  <si>
    <t>チャイルドフェンスを取り付ける工事</t>
    <rPh sb="10" eb="11">
      <t>ト</t>
    </rPh>
    <rPh sb="12" eb="13">
      <t>ツ</t>
    </rPh>
    <rPh sb="15" eb="17">
      <t>コウジ</t>
    </rPh>
    <phoneticPr fontId="18"/>
  </si>
  <si>
    <t>造作工事</t>
    <rPh sb="0" eb="2">
      <t>ゾウサク</t>
    </rPh>
    <rPh sb="2" eb="4">
      <t>コウジ</t>
    </rPh>
    <phoneticPr fontId="18"/>
  </si>
  <si>
    <t>既製品の取り付け工事</t>
    <rPh sb="0" eb="3">
      <t>キセイヒン</t>
    </rPh>
    <rPh sb="4" eb="5">
      <t>ト</t>
    </rPh>
    <rPh sb="6" eb="7">
      <t>ツ</t>
    </rPh>
    <rPh sb="8" eb="10">
      <t>コウジ</t>
    </rPh>
    <phoneticPr fontId="18"/>
  </si>
  <si>
    <t>コンセントを乳幼児の感電による事故の防止に資するものに取り替える工事</t>
    <rPh sb="6" eb="9">
      <t>ニュウヨウジ</t>
    </rPh>
    <rPh sb="10" eb="12">
      <t>カンデン</t>
    </rPh>
    <rPh sb="15" eb="17">
      <t>ジコ</t>
    </rPh>
    <rPh sb="18" eb="20">
      <t>ボウシ</t>
    </rPh>
    <rPh sb="21" eb="22">
      <t>シ</t>
    </rPh>
    <rPh sb="27" eb="28">
      <t>ト</t>
    </rPh>
    <rPh sb="29" eb="30">
      <t>カ</t>
    </rPh>
    <rPh sb="32" eb="34">
      <t>コウジ</t>
    </rPh>
    <phoneticPr fontId="18"/>
  </si>
  <si>
    <t>シャッター付きコンセントへの取り替え工事</t>
    <rPh sb="5" eb="6">
      <t>ツ</t>
    </rPh>
    <rPh sb="14" eb="15">
      <t>ト</t>
    </rPh>
    <rPh sb="16" eb="17">
      <t>カ</t>
    </rPh>
    <rPh sb="18" eb="20">
      <t>コウジ</t>
    </rPh>
    <phoneticPr fontId="18"/>
  </si>
  <si>
    <t>面格子を取り付ける工事</t>
    <rPh sb="0" eb="3">
      <t>メンゴウシ</t>
    </rPh>
    <rPh sb="4" eb="5">
      <t>ト</t>
    </rPh>
    <rPh sb="6" eb="7">
      <t>ツ</t>
    </rPh>
    <rPh sb="9" eb="11">
      <t>コウジ</t>
    </rPh>
    <phoneticPr fontId="18"/>
  </si>
  <si>
    <t>④棚その他の収納設備を増設する工事</t>
    <rPh sb="1" eb="2">
      <t>タナ</t>
    </rPh>
    <rPh sb="4" eb="5">
      <t>タ</t>
    </rPh>
    <rPh sb="6" eb="8">
      <t>シュウノウ</t>
    </rPh>
    <rPh sb="8" eb="10">
      <t>セツビ</t>
    </rPh>
    <rPh sb="11" eb="13">
      <t>ゾウセツ</t>
    </rPh>
    <rPh sb="15" eb="17">
      <t>コウジ</t>
    </rPh>
    <phoneticPr fontId="18"/>
  </si>
  <si>
    <t>界壁の防音性を高める工事</t>
    <rPh sb="0" eb="2">
      <t>カイヘキ</t>
    </rPh>
    <rPh sb="3" eb="5">
      <t>ボウオン</t>
    </rPh>
    <rPh sb="5" eb="6">
      <t>セイ</t>
    </rPh>
    <rPh sb="7" eb="8">
      <t>タカ</t>
    </rPh>
    <rPh sb="10" eb="12">
      <t>コウジ</t>
    </rPh>
    <phoneticPr fontId="18"/>
  </si>
  <si>
    <t>界床の防音性を高める工事</t>
    <rPh sb="0" eb="1">
      <t>カイ</t>
    </rPh>
    <rPh sb="1" eb="2">
      <t>ユカ</t>
    </rPh>
    <rPh sb="3" eb="6">
      <t>ボウオンセイ</t>
    </rPh>
    <rPh sb="7" eb="8">
      <t>タカ</t>
    </rPh>
    <rPh sb="10" eb="12">
      <t>コウジ</t>
    </rPh>
    <phoneticPr fontId="18"/>
  </si>
  <si>
    <t>室内ドアを子どもの指の挟み込みによる事故の防止に資する構造のものに取り替える工事</t>
    <rPh sb="0" eb="2">
      <t>シツナイ</t>
    </rPh>
    <rPh sb="5" eb="6">
      <t>コ</t>
    </rPh>
    <rPh sb="9" eb="10">
      <t>ユビ</t>
    </rPh>
    <rPh sb="11" eb="12">
      <t>ハサ</t>
    </rPh>
    <rPh sb="13" eb="14">
      <t>コ</t>
    </rPh>
    <rPh sb="18" eb="20">
      <t>ジコ</t>
    </rPh>
    <rPh sb="21" eb="23">
      <t>ボウシ</t>
    </rPh>
    <rPh sb="24" eb="25">
      <t>シ</t>
    </rPh>
    <rPh sb="27" eb="29">
      <t>コウゾウ</t>
    </rPh>
    <rPh sb="33" eb="34">
      <t>ト</t>
    </rPh>
    <rPh sb="35" eb="36">
      <t>カ</t>
    </rPh>
    <rPh sb="38" eb="40">
      <t>コウジ</t>
    </rPh>
    <phoneticPr fontId="18"/>
  </si>
  <si>
    <t>乳児の手が届かない高さへコンセントを移設する工事</t>
    <rPh sb="0" eb="2">
      <t>ニュウジ</t>
    </rPh>
    <rPh sb="3" eb="4">
      <t>テ</t>
    </rPh>
    <rPh sb="5" eb="6">
      <t>トド</t>
    </rPh>
    <rPh sb="9" eb="10">
      <t>タカ</t>
    </rPh>
    <rPh sb="18" eb="20">
      <t>イセツ</t>
    </rPh>
    <rPh sb="22" eb="24">
      <t>コウジ</t>
    </rPh>
    <phoneticPr fontId="18"/>
  </si>
  <si>
    <t>当該工事に係る部分の床面積の合計（㎡）</t>
    <rPh sb="0" eb="2">
      <t>トウガイ</t>
    </rPh>
    <rPh sb="2" eb="4">
      <t>コウジ</t>
    </rPh>
    <rPh sb="5" eb="6">
      <t>カカ</t>
    </rPh>
    <rPh sb="7" eb="9">
      <t>ブブン</t>
    </rPh>
    <rPh sb="10" eb="13">
      <t>ユカメンセキ</t>
    </rPh>
    <rPh sb="14" eb="16">
      <t>ゴウケイ</t>
    </rPh>
    <phoneticPr fontId="23"/>
  </si>
  <si>
    <t>当該工事に係る部分の床面積の合計（㎡）</t>
    <rPh sb="0" eb="2">
      <t>トウガイ</t>
    </rPh>
    <rPh sb="2" eb="4">
      <t>コウジ</t>
    </rPh>
    <rPh sb="5" eb="6">
      <t>カカワ</t>
    </rPh>
    <rPh sb="7" eb="9">
      <t>ブブン</t>
    </rPh>
    <rPh sb="10" eb="13">
      <t>ユカメンセキ</t>
    </rPh>
    <rPh sb="14" eb="16">
      <t>ゴウケイ</t>
    </rPh>
    <phoneticPr fontId="23"/>
  </si>
  <si>
    <t>防犯性のある玄関ドアに取り替える工事</t>
    <rPh sb="0" eb="2">
      <t>ボウハン</t>
    </rPh>
    <rPh sb="2" eb="3">
      <t>セイ</t>
    </rPh>
    <rPh sb="6" eb="8">
      <t>ゲンカン</t>
    </rPh>
    <rPh sb="11" eb="12">
      <t>ト</t>
    </rPh>
    <rPh sb="13" eb="14">
      <t>カ</t>
    </rPh>
    <rPh sb="16" eb="18">
      <t>コウジ</t>
    </rPh>
    <phoneticPr fontId="18"/>
  </si>
  <si>
    <t>防犯性のあるサッシ及びガラスへ取り替える工事</t>
    <rPh sb="0" eb="2">
      <t>ボウハン</t>
    </rPh>
    <rPh sb="2" eb="3">
      <t>セイ</t>
    </rPh>
    <rPh sb="9" eb="10">
      <t>オヨ</t>
    </rPh>
    <rPh sb="15" eb="16">
      <t>ト</t>
    </rPh>
    <rPh sb="17" eb="18">
      <t>カ</t>
    </rPh>
    <rPh sb="20" eb="22">
      <t>コウジ</t>
    </rPh>
    <phoneticPr fontId="18"/>
  </si>
  <si>
    <t>　窓の断熱性を高める工事の割合（H列）欄には、当該住宅の「外気に接する窓のうち下欄の工事を行った窓の面積」の合計を、当該住宅の「外気に接する全ての窓の面積」の合計で除した値を、割合（％）でご入力下さい。全ての窓を行っている場合は入力不要です。</t>
    <rPh sb="1" eb="2">
      <t>マド</t>
    </rPh>
    <rPh sb="3" eb="6">
      <t>ダンネツセイ</t>
    </rPh>
    <rPh sb="7" eb="8">
      <t>タカ</t>
    </rPh>
    <rPh sb="10" eb="12">
      <t>コウジ</t>
    </rPh>
    <rPh sb="13" eb="15">
      <t>ワリアイ</t>
    </rPh>
    <rPh sb="17" eb="18">
      <t>レツ</t>
    </rPh>
    <rPh sb="19" eb="20">
      <t>ラン</t>
    </rPh>
    <rPh sb="23" eb="25">
      <t>トウガイ</t>
    </rPh>
    <rPh sb="39" eb="40">
      <t>シタ</t>
    </rPh>
    <rPh sb="48" eb="49">
      <t>マド</t>
    </rPh>
    <rPh sb="58" eb="60">
      <t>トウガイ</t>
    </rPh>
    <rPh sb="60" eb="62">
      <t>ジュウタク</t>
    </rPh>
    <rPh sb="85" eb="86">
      <t>アタイ</t>
    </rPh>
    <rPh sb="88" eb="90">
      <t>ワリアイ</t>
    </rPh>
    <rPh sb="97" eb="98">
      <t>クダ</t>
    </rPh>
    <rPh sb="101" eb="102">
      <t>スベ</t>
    </rPh>
    <rPh sb="104" eb="105">
      <t>マド</t>
    </rPh>
    <rPh sb="106" eb="107">
      <t>オコナ</t>
    </rPh>
    <rPh sb="111" eb="113">
      <t>バアイ</t>
    </rPh>
    <rPh sb="114" eb="116">
      <t>ニュウリョク</t>
    </rPh>
    <rPh sb="116" eb="118">
      <t>フヨウ</t>
    </rPh>
    <phoneticPr fontId="23"/>
  </si>
  <si>
    <t>②その他増改築工事にあたり、補助金等が出ている場合にはL４１のセルに額をご記入ください。</t>
    <rPh sb="3" eb="7">
      <t>タゾウカイチク</t>
    </rPh>
    <rPh sb="7" eb="9">
      <t>コウジ</t>
    </rPh>
    <rPh sb="14" eb="17">
      <t>ホジョキン</t>
    </rPh>
    <rPh sb="17" eb="18">
      <t>トウ</t>
    </rPh>
    <rPh sb="19" eb="20">
      <t>デ</t>
    </rPh>
    <rPh sb="23" eb="25">
      <t>バアイ</t>
    </rPh>
    <rPh sb="34" eb="35">
      <t>ガク</t>
    </rPh>
    <rPh sb="37" eb="39">
      <t>キニュウ</t>
    </rPh>
    <phoneticPr fontId="23"/>
  </si>
  <si>
    <t>箇所           ＝</t>
    <rPh sb="0" eb="2">
      <t>カショ</t>
    </rPh>
    <phoneticPr fontId="18"/>
  </si>
  <si>
    <t>改修工事後の住宅
の断熱等性能等級</t>
    <phoneticPr fontId="18"/>
  </si>
  <si>
    <t>住宅性能評価書を
交付した登録住宅
性能評価機関</t>
    <phoneticPr fontId="18"/>
  </si>
  <si>
    <t>改修工事前の住宅
が相当する断熱等
性能等級</t>
    <phoneticPr fontId="18"/>
  </si>
  <si>
    <t xml:space="preserve">  　 １ 増築　　 ２ 改築　　 ３ 大規模の修繕　　 ４ 大規模の模様替</t>
    <phoneticPr fontId="18"/>
  </si>
  <si>
    <t>１棟の家屋でその構造上区分された数個の部分を独立して住居その他の用途に供することができるもののうちその者が区分所有する部分について行う次のいずれかに該当する修繕又は模様替</t>
    <phoneticPr fontId="18"/>
  </si>
  <si>
    <t>　 　１ 床の過半の修繕又は模様替　　　２ 階段の過半の修繕又は模様替</t>
    <phoneticPr fontId="18"/>
  </si>
  <si>
    <t>　 　３ 間仕切壁の過半の修繕又は模様替　　　４ 壁の過半の修繕又は模様替</t>
    <phoneticPr fontId="18"/>
  </si>
  <si>
    <t>　 　１ 居室　　２ 調理室　　３ 浴室　　４ 便所　　５ 洗面所　　６ 納戸</t>
    <phoneticPr fontId="18"/>
  </si>
  <si>
    <t>　 　７ 玄関　　８ 廊下</t>
    <phoneticPr fontId="18"/>
  </si>
  <si>
    <t>第４号工事
(耐震改修工事）</t>
    <phoneticPr fontId="18"/>
  </si>
  <si>
    <t>　 　１ 建築基準法施行令第３章及び第５章の４の規定</t>
    <phoneticPr fontId="18"/>
  </si>
  <si>
    <t>　 　２ 地震に対する安全性に係る基準</t>
    <phoneticPr fontId="18"/>
  </si>
  <si>
    <t>高齢者等が自立した日常生活を営むのに必要な構造及び設備の基準に適合させるための次のいずれかに該当する修繕又は模様替</t>
    <phoneticPr fontId="18"/>
  </si>
  <si>
    <t>　 　１ 通路又は出入口の拡幅　　２ 階段の勾配の緩和　　３ 浴室の改良</t>
    <phoneticPr fontId="18"/>
  </si>
  <si>
    <t>　 　４ 便所の改良　　　　　　　５ 手すりの取付　　　　６ 床の段差の解消</t>
    <phoneticPr fontId="18"/>
  </si>
  <si>
    <t>　 　７ 出入口の戸の改良　　　　８ 床材の取替</t>
    <phoneticPr fontId="18"/>
  </si>
  <si>
    <t>エネルギーの使用の合理化に著しく資する次のいずれかに該当する修繕若しくは模様替又はエネルギーの使用の合理化に相当程度資する次のいずれかに該当する修繕若しくは模様替</t>
    <phoneticPr fontId="18"/>
  </si>
  <si>
    <t>　 １ 全ての居室の全ての窓の断熱性を高める工事</t>
    <phoneticPr fontId="18"/>
  </si>
  <si>
    <t>　 ２ 全ての居室の全ての窓の断熱性を相当程度高める工事</t>
    <phoneticPr fontId="18"/>
  </si>
  <si>
    <t>　 ３ 全ての居室の全ての窓の断熱性を著しく高める工事</t>
    <phoneticPr fontId="18"/>
  </si>
  <si>
    <t>上記１から３のいずれかと併せて行う次のいずれかに該当する修繕又は模様替</t>
    <phoneticPr fontId="18"/>
  </si>
  <si>
    <t>　 ４ 天井等の断熱性を高める工事　　５ 壁の断熱性を高める工事　</t>
    <phoneticPr fontId="18"/>
  </si>
  <si>
    <t>　 ６ 床等の断熱性を高める工事</t>
    <phoneticPr fontId="18"/>
  </si>
  <si>
    <t>　１ １地域　　２ ２地域　　３ ３地域　　４ ４地域　　</t>
    <phoneticPr fontId="18"/>
  </si>
  <si>
    <t>　５ ５地域　　６ ６地域　　７ ７地域　　８ ８地域</t>
    <phoneticPr fontId="18"/>
  </si>
  <si>
    <t>改修工事前
の住宅が相
当する断熱性能等級</t>
    <phoneticPr fontId="18"/>
  </si>
  <si>
    <t>　１ 等級１　　２ 等級２　　３ 等級３</t>
    <phoneticPr fontId="18"/>
  </si>
  <si>
    <t>　 　１ 窓</t>
    <phoneticPr fontId="18"/>
  </si>
  <si>
    <t>　 　２ 天井等　　　３ 壁　　　４ 床等</t>
    <phoneticPr fontId="18"/>
  </si>
  <si>
    <t>エネルギーの使用の合理化に著しく資する次に該当する修繕若しくは模様替又はエネルギーの使用の合理化に相当程度資する次に該当する修繕若しくは模様替</t>
    <phoneticPr fontId="18"/>
  </si>
  <si>
    <t>　 　１ 窓の断熱性を高める工事</t>
    <phoneticPr fontId="18"/>
  </si>
  <si>
    <t>　 　２ 天井等の断熱性を高める工事</t>
    <phoneticPr fontId="18"/>
  </si>
  <si>
    <t>　 　３ 壁の断熱性を高める工事　　</t>
    <phoneticPr fontId="18"/>
  </si>
  <si>
    <t>　 　４ 床等の断熱性を高める工事</t>
    <phoneticPr fontId="18"/>
  </si>
  <si>
    <t xml:space="preserve"> 　１ １地域　　２ ２地域　　３ ３地域
 　４ ４地域　　５ ５地域　　６ ６地域　　
 　７ ７地域　　８ ８地域</t>
    <phoneticPr fontId="18"/>
  </si>
  <si>
    <t xml:space="preserve"> 　１ 等級１ 　２ 等級２ 　３ 等級３</t>
    <phoneticPr fontId="18"/>
  </si>
  <si>
    <t xml:space="preserve"> 　１ 断熱等性能等級２</t>
    <phoneticPr fontId="18"/>
  </si>
  <si>
    <t xml:space="preserve"> 　２ 断熱等性能等級３</t>
    <phoneticPr fontId="18"/>
  </si>
  <si>
    <t xml:space="preserve"> 　３ 断熱等性能等級４以上</t>
    <phoneticPr fontId="18"/>
  </si>
  <si>
    <t>　 　１ 窓の断熱性を高める工事　</t>
    <phoneticPr fontId="18"/>
  </si>
  <si>
    <t>　 　３ 壁の断熱性を高める工事</t>
    <phoneticPr fontId="18"/>
  </si>
  <si>
    <t xml:space="preserve"> 　１ 等級１ 　２ 等級２　　３ 等級３</t>
    <phoneticPr fontId="18"/>
  </si>
  <si>
    <t xml:space="preserve"> 　１ 断熱等性能等級３</t>
    <phoneticPr fontId="18"/>
  </si>
  <si>
    <t xml:space="preserve"> 　２ 断熱等性能等級４以上</t>
    <phoneticPr fontId="18"/>
  </si>
  <si>
    <t>円</t>
    <rPh sb="0" eb="1">
      <t>エン</t>
    </rPh>
    <phoneticPr fontId="18"/>
  </si>
  <si>
    <t>　 　有    　無</t>
    <phoneticPr fontId="18"/>
  </si>
  <si>
    <t>２．住宅耐震改修、高齢者等居住改修工事等（バリアフリー改修工事）、一般断熱改修工事等（省エネ改
　　修工事）、多世帯同居改修工事等、耐久性向上改修工事等又は子育て対応改修工事等を含む増改築等
　　をした場合（住宅耐震改修特別税額控除又は住宅特定改修特別税額控除）</t>
    <rPh sb="75" eb="76">
      <t>マタ</t>
    </rPh>
    <rPh sb="77" eb="79">
      <t>コソダ</t>
    </rPh>
    <rPh sb="80" eb="82">
      <t>タイオウ</t>
    </rPh>
    <rPh sb="82" eb="84">
      <t>カイシュウ</t>
    </rPh>
    <rPh sb="84" eb="86">
      <t>コウジ</t>
    </rPh>
    <rPh sb="86" eb="87">
      <t>トウ</t>
    </rPh>
    <phoneticPr fontId="18"/>
  </si>
  <si>
    <t xml:space="preserve">    １ 建築基準法施行令第３章及び第５章の４の規定</t>
    <phoneticPr fontId="18"/>
  </si>
  <si>
    <t xml:space="preserve">    ２ 地震に対する安全性に係る基準</t>
    <phoneticPr fontId="18"/>
  </si>
  <si>
    <t>高齢者等が自立した日常生活を営むのに必要な構造及び設備の基準に適合させるための次のいずれかに該当する増築、改築、修繕又は模様替</t>
    <phoneticPr fontId="18"/>
  </si>
  <si>
    <t xml:space="preserve">    １ 通路又は出入口の拡幅　　 ２ 階段の勾配の緩和　　３ 浴室の改良</t>
    <phoneticPr fontId="18"/>
  </si>
  <si>
    <t xml:space="preserve">    ４ 便所の改良　　　　　　　 ５ 手すりの取付　　　　６ 床の段差の解消</t>
    <phoneticPr fontId="18"/>
  </si>
  <si>
    <t xml:space="preserve">    ７ 出入口の戸の改良　　　　 ８ 床材の取替</t>
    <phoneticPr fontId="18"/>
  </si>
  <si>
    <t xml:space="preserve">  　１ 窓の断熱性を高める工事</t>
    <phoneticPr fontId="18"/>
  </si>
  <si>
    <t xml:space="preserve">  　２ 天井等の断熱性を高める工事　　３ 壁の断熱性を高める工事　</t>
    <phoneticPr fontId="18"/>
  </si>
  <si>
    <t xml:space="preserve">  　４ 床等の断熱性を高める工事</t>
    <phoneticPr fontId="18"/>
  </si>
  <si>
    <t xml:space="preserve"> 　１ １地域　　２ ２地域　　３ ３地域　　４ ４地域　</t>
    <phoneticPr fontId="18"/>
  </si>
  <si>
    <t xml:space="preserve"> 　５ ５地域　　６ ６地域　　７ ７地域　　８ ８地域</t>
    <phoneticPr fontId="18"/>
  </si>
  <si>
    <t>　　　　　　有　　　　　無</t>
    <phoneticPr fontId="18"/>
  </si>
  <si>
    <t>他の世帯との同居をするのに必要な設備の数を増加させるための次のいずれかに該当する増築、改築、修繕又は模様替</t>
    <phoneticPr fontId="18"/>
  </si>
  <si>
    <t xml:space="preserve">    １ 調理室を増設する工事　　２ 浴室を増設する工事　　３ 便所を増設する工事</t>
    <phoneticPr fontId="18"/>
  </si>
  <si>
    <t xml:space="preserve">    ４ 玄関を増設する工事</t>
    <phoneticPr fontId="18"/>
  </si>
  <si>
    <t>対象住宅耐震改修又は対象一般断熱改修工事等と併せて行う構造の腐食、腐朽及び摩損を防止し、又は維持保全を容易にするための次のいずれかに該当する増築、改築、修繕又は模様替</t>
    <phoneticPr fontId="18"/>
  </si>
  <si>
    <t xml:space="preserve">     １ 小屋裏の換気工事　　　　　　２ 小屋裏点検口の取付工事</t>
    <phoneticPr fontId="18"/>
  </si>
  <si>
    <t xml:space="preserve">     ３ 外壁の通気構造等工事　　  　４ 浴室又は脱衣室の防水工事</t>
    <phoneticPr fontId="18"/>
  </si>
  <si>
    <t xml:space="preserve">     ５ 土台の防腐・防蟻工事　　　　６ 外壁の軸組等の防腐・防蟻工事</t>
    <phoneticPr fontId="18"/>
  </si>
  <si>
    <t xml:space="preserve">     ７ 床下の防湿工事　　　　　　　８ 床下点検口の取付工事</t>
    <phoneticPr fontId="18"/>
  </si>
  <si>
    <t xml:space="preserve">     ９ 雨どいの取付工事　　　　　　10 地盤の防蟻工事</t>
    <phoneticPr fontId="18"/>
  </si>
  <si>
    <t xml:space="preserve">     11 給水管、給湯管又は排水管の維持管理又は更新の容易化工事</t>
    <phoneticPr fontId="18"/>
  </si>
  <si>
    <t>子育てに係る特例対象個人の負担を軽減するための次のいずれかに該当する増築、改築、修繕又は模様替</t>
    <rPh sb="0" eb="2">
      <t>コソダ</t>
    </rPh>
    <rPh sb="4" eb="5">
      <t>カカ</t>
    </rPh>
    <rPh sb="6" eb="8">
      <t>トクレイ</t>
    </rPh>
    <rPh sb="8" eb="10">
      <t>タイショウ</t>
    </rPh>
    <rPh sb="10" eb="12">
      <t>コジン</t>
    </rPh>
    <rPh sb="13" eb="15">
      <t>フタン</t>
    </rPh>
    <rPh sb="16" eb="18">
      <t>ケイゲン</t>
    </rPh>
    <rPh sb="23" eb="24">
      <t>ツギ</t>
    </rPh>
    <rPh sb="30" eb="32">
      <t>ガイトウ</t>
    </rPh>
    <rPh sb="34" eb="36">
      <t>ゾウチク</t>
    </rPh>
    <rPh sb="37" eb="39">
      <t>カイチク</t>
    </rPh>
    <rPh sb="40" eb="42">
      <t>シュウゼン</t>
    </rPh>
    <rPh sb="42" eb="43">
      <t>マタ</t>
    </rPh>
    <rPh sb="44" eb="47">
      <t>モヨウガ</t>
    </rPh>
    <phoneticPr fontId="18"/>
  </si>
  <si>
    <t>１ 住宅内における子どもの事故を防止するための工事</t>
    <rPh sb="2" eb="5">
      <t>ジュウタクナイ</t>
    </rPh>
    <rPh sb="9" eb="10">
      <t>コ</t>
    </rPh>
    <rPh sb="13" eb="15">
      <t>ジコ</t>
    </rPh>
    <rPh sb="16" eb="18">
      <t>ボウシ</t>
    </rPh>
    <rPh sb="23" eb="25">
      <t>コウジ</t>
    </rPh>
    <phoneticPr fontId="18"/>
  </si>
  <si>
    <t>２ 対面式キッチンへの交換工事　３ 開口部の防犯性を高める工事</t>
    <rPh sb="2" eb="5">
      <t>タイメンシキ</t>
    </rPh>
    <rPh sb="11" eb="13">
      <t>コウカン</t>
    </rPh>
    <rPh sb="13" eb="15">
      <t>コウジ</t>
    </rPh>
    <phoneticPr fontId="18"/>
  </si>
  <si>
    <t>４ 収納設備を増設する工事　　　５ 開口部・界壁・界床の防音性を高める工事</t>
    <rPh sb="2" eb="4">
      <t>シュウノウ</t>
    </rPh>
    <rPh sb="4" eb="6">
      <t>セツビ</t>
    </rPh>
    <rPh sb="7" eb="9">
      <t>ゾウセツ</t>
    </rPh>
    <rPh sb="11" eb="13">
      <t>コウジ</t>
    </rPh>
    <rPh sb="25" eb="26">
      <t>カイ</t>
    </rPh>
    <phoneticPr fontId="18"/>
  </si>
  <si>
    <t xml:space="preserve"> 　１ 増築　　２ 改築　　３ 大規模の修繕　　４ 大規模の模様替</t>
    <phoneticPr fontId="18"/>
  </si>
  <si>
    <t>　 １ 床の過半の修繕又は模様替　　２ 階段の過半の修繕又は模様替</t>
    <phoneticPr fontId="18"/>
  </si>
  <si>
    <t>　 ３ 間仕切壁の過半の修繕又は模様替　　４ 壁の過半の修繕又は模様替</t>
    <phoneticPr fontId="18"/>
  </si>
  <si>
    <t>　 １ 居室　　２ 調理室　　３ 浴室　　４ 便所　　５ 洗面所　　６ 納戸</t>
    <phoneticPr fontId="18"/>
  </si>
  <si>
    <t>　 ７ 玄関　　８ 廊下</t>
    <phoneticPr fontId="18"/>
  </si>
  <si>
    <t>　 １ 建築基準法施行令第３章及び第５章の４の規定
　 ２ 地震に対する安全性に係る基準</t>
    <phoneticPr fontId="18"/>
  </si>
  <si>
    <t>　 １ 通路又は出入口の拡幅　　２ 階段の勾配の緩和　　３ 浴室の改良
　 ４ 便所の改良　　　　　　　５ 手すりの取付　　　　６ 床の段差の解消
   ７ 出入口の戸の改良　　　　８ 床材の取替</t>
    <phoneticPr fontId="18"/>
  </si>
  <si>
    <t>　   １ 全ての居室の全ての窓の断熱性を高める工事</t>
    <phoneticPr fontId="18"/>
  </si>
  <si>
    <t>　   ２ 全ての居室の全ての窓の断熱性を相当程度高める工事</t>
    <phoneticPr fontId="18"/>
  </si>
  <si>
    <t>　   ３ 全ての居室の全ての窓の断熱性を著しく高める工事</t>
    <phoneticPr fontId="18"/>
  </si>
  <si>
    <t>　   ４ 天井等の断熱性を高める工事　　５ 壁の断熱性を高める工事　</t>
    <phoneticPr fontId="18"/>
  </si>
  <si>
    <t>　   ６ 床等の断熱性を高める工事</t>
    <phoneticPr fontId="18"/>
  </si>
  <si>
    <t xml:space="preserve"> 　１ １地域　　　２ ２地域　　　３ ３地域</t>
    <phoneticPr fontId="18"/>
  </si>
  <si>
    <t xml:space="preserve"> 　４ ４地域　　　５ ５地域　　　６ ６地域</t>
    <phoneticPr fontId="18"/>
  </si>
  <si>
    <t xml:space="preserve"> 　７ ７地域　　　８ ８地域</t>
    <phoneticPr fontId="18"/>
  </si>
  <si>
    <t xml:space="preserve"> 　１ 等級１　　　２ 等級２　　　３ 等級３</t>
    <phoneticPr fontId="18"/>
  </si>
  <si>
    <t>　 １ 窓</t>
    <phoneticPr fontId="18"/>
  </si>
  <si>
    <t xml:space="preserve"> 　２ 天井等　　　３ 壁　　　４ 床等</t>
    <phoneticPr fontId="18"/>
  </si>
  <si>
    <t>改修工事の住宅の一定の省エネ性能が証明される場合</t>
    <phoneticPr fontId="18"/>
  </si>
  <si>
    <t>　 １ 窓の断熱性を高める工事</t>
    <phoneticPr fontId="18"/>
  </si>
  <si>
    <t>　 ２ 天井等の断熱性を高める工事</t>
    <phoneticPr fontId="18"/>
  </si>
  <si>
    <t>　 ３ 壁の断熱性を高める工事　　</t>
    <phoneticPr fontId="18"/>
  </si>
  <si>
    <t>　 ４ 床等の断熱性を高める工事</t>
    <phoneticPr fontId="18"/>
  </si>
  <si>
    <t xml:space="preserve"> 　１ １地域　　２ ２地域
 　３ ３地域　　４ ４地域
 　５ ５地域　　６ ６地域
 　７ ７地域　　８ ８地域</t>
    <phoneticPr fontId="18"/>
  </si>
  <si>
    <t xml:space="preserve"> 　１ 断熱等性能等級２
 　２ 断熱等性能等級３
 　３ 断熱等性能等級４以上</t>
    <phoneticPr fontId="18"/>
  </si>
  <si>
    <t>エネルギーの使用の合理化に著しく資する次のいずれかに該当する修繕若しくは模様替又はエネルギーの使用の合理化に相当程度資する次に該当する修繕若しくは模様替</t>
    <phoneticPr fontId="18"/>
  </si>
  <si>
    <t xml:space="preserve">   ３ 壁の断熱性を高める工事</t>
    <phoneticPr fontId="18"/>
  </si>
  <si>
    <t xml:space="preserve">   ４ 床等の断熱性を高める工事</t>
    <phoneticPr fontId="18"/>
  </si>
  <si>
    <t xml:space="preserve"> 　１ 等級１ 　２ 等級２　 ３ 等級３</t>
    <phoneticPr fontId="18"/>
  </si>
  <si>
    <t xml:space="preserve"> 　１　断熱等性能等級３
 　２  断熱等性能等級４以上</t>
    <phoneticPr fontId="18"/>
  </si>
  <si>
    <t xml:space="preserve">  　有    　無</t>
    <phoneticPr fontId="18"/>
  </si>
  <si>
    <t>エ　ウと250万円（太陽光発電設備設置工事を伴う場合は350万円）のうちい
    ずれか少ない金額</t>
    <phoneticPr fontId="18"/>
  </si>
  <si>
    <t>⑤　耐久性向上改修工事等（対象住宅耐震改修又は対象一般断熱改修工事等のいずれかと併せて行う場
    合）</t>
    <phoneticPr fontId="18"/>
  </si>
  <si>
    <t>イ　当該住宅耐震改修又は当該一般断熱改修工事等に係る補助金等の交付の
　　有無</t>
    <phoneticPr fontId="18"/>
  </si>
  <si>
    <t>サ　コと500万円（太陽光発電設備設置工事を伴う場合は600万円）のうちい
    ずれか少ない金額</t>
    <phoneticPr fontId="18"/>
  </si>
  <si>
    <t>ア　①、②、③、④、⑤、⑥又は⑦の改修工事と併せて行われた第１号工事
    ～第６号工事に要した費用の額</t>
    <phoneticPr fontId="18"/>
  </si>
  <si>
    <t>３．償還期間が10年以上の住宅借入金等を利用して特定の増改築等がされた住宅用家屋を取得した場合
   （買取再販住宅の取得に係る住宅借入金等特別税額控除）</t>
    <phoneticPr fontId="18"/>
  </si>
  <si>
    <t xml:space="preserve"> 　１ 増築　　　２ 改築　　　３ 大規模の修繕　　　４ 大規模の模様替</t>
    <phoneticPr fontId="18"/>
  </si>
  <si>
    <t xml:space="preserve"> 　１ 床の過半の修繕又は模様替　　２ 階段の過半の修繕又は模様替</t>
    <phoneticPr fontId="18"/>
  </si>
  <si>
    <t xml:space="preserve"> 　３ 間仕切壁の過半の修繕又は模様替　　４ 壁の過半の修繕又は模様替</t>
    <phoneticPr fontId="18"/>
  </si>
  <si>
    <t xml:space="preserve"> 　１ 居室　　２ 調理室　　３ 浴室　　４ 便所　　５ 洗面所　　６ 納戸</t>
    <phoneticPr fontId="18"/>
  </si>
  <si>
    <t xml:space="preserve"> 　７ 玄関　　８ 廊下</t>
    <phoneticPr fontId="18"/>
  </si>
  <si>
    <t>　 １ 建築基準法施行令第３章及び第５章の４の規定</t>
    <phoneticPr fontId="18"/>
  </si>
  <si>
    <t>　 ２ 地震に対する安全性に係る基準</t>
    <phoneticPr fontId="18"/>
  </si>
  <si>
    <t>バリアフリー化のための次のいずれかに該当する修繕又は模様替
　 １ 通路又は出入口の拡幅　　２ 階段の勾配の緩和　　３ 浴室の改良
   ４ 便所の改良　　５ 手すりの取付　　６ 床の段差の解消
   ７ 出入口の戸の改良　　８ 床材の取替</t>
    <phoneticPr fontId="18"/>
  </si>
  <si>
    <t>　 １ 全ての居室の全ての窓の断熱性を高める工事　</t>
    <phoneticPr fontId="18"/>
  </si>
  <si>
    <t xml:space="preserve"> 　２ 天井等の断熱性を高める工事　　３ 壁の断熱性を高める工事　</t>
    <phoneticPr fontId="18"/>
  </si>
  <si>
    <t xml:space="preserve"> 　１ １地域　　２ ２地域　　３ ３地域　　４ ４地域　
 　５ ５地域　　６ ６地域　　７ ７地域　　８ ８地域　</t>
    <phoneticPr fontId="18"/>
  </si>
  <si>
    <t xml:space="preserve"> 　１ 窓の断熱性を高める工事</t>
    <phoneticPr fontId="18"/>
  </si>
  <si>
    <t xml:space="preserve"> 　２ 天井等の断熱性を高める工事
   ３ 壁の断熱性を高める工事
　 ４ 床等の断熱性を高める工事　　</t>
    <phoneticPr fontId="18"/>
  </si>
  <si>
    <t xml:space="preserve"> 　１ 断熱等性能等級４以上
 　２ 一次エネルギー消費量等級４以上及　
   　び断熱等性能等級３</t>
    <phoneticPr fontId="18"/>
  </si>
  <si>
    <t>　 ２ 天井等の断熱性を高める工事
   ３ 壁の断熱性を高める工事　　
　 ４ 床等の断熱性を高める工事</t>
    <phoneticPr fontId="18"/>
  </si>
  <si>
    <t xml:space="preserve"> 　１ 断熱等性能等級４以上
 　２ 一次エネルギー消費量等級４以上及
   　び断熱等性能等級３</t>
    <phoneticPr fontId="18"/>
  </si>
  <si>
    <t>第７号工事
（給排水管･雨水の浸入を防止する部分に係る工事）</t>
    <phoneticPr fontId="18"/>
  </si>
  <si>
    <t xml:space="preserve">  　１　給水管に係る修繕又は模様替
  　２　排水管に係る修繕又は模様替
  　３　雨水の浸入を防止する部分に係る修繕又は模様替</t>
    <phoneticPr fontId="18"/>
  </si>
  <si>
    <t xml:space="preserve"> １－１．地方税法施行令附則第12条第20項に規定する基準に適合する耐震改修をした場合</t>
    <phoneticPr fontId="18"/>
  </si>
  <si>
    <t xml:space="preserve"> 　１　地方税法施行令附則第12条第20項に規定する基準に適合する耐震改修</t>
    <phoneticPr fontId="18"/>
  </si>
  <si>
    <t xml:space="preserve"> １－２．地方税法附則第15条の９の２第１項に規定する耐震改修をした家屋が認定長期優良住宅に
         該当することとなった場合</t>
    <phoneticPr fontId="18"/>
  </si>
  <si>
    <t xml:space="preserve">   １　増築　　２　改築　　３　修繕　　４　模様替</t>
    <phoneticPr fontId="18"/>
  </si>
  <si>
    <t>２．熱損失防止改修工事等をした場合又は熱損失防止改修工事等をした家屋が認定長期優良住宅に
　　該当することとなった場合</t>
    <rPh sb="47" eb="49">
      <t>ガイトウ</t>
    </rPh>
    <phoneticPr fontId="18"/>
  </si>
  <si>
    <t xml:space="preserve"> 　１　天井等の断熱性を高める改修工事</t>
    <phoneticPr fontId="18"/>
  </si>
  <si>
    <t xml:space="preserve"> 　２　壁の断熱性を高める改修工事</t>
    <phoneticPr fontId="18"/>
  </si>
  <si>
    <t xml:space="preserve"> 　３　床等の断熱性を高める改修工事</t>
    <phoneticPr fontId="18"/>
  </si>
  <si>
    <t xml:space="preserve"> 　４　太陽熱利用冷温熱装置</t>
    <phoneticPr fontId="18"/>
  </si>
  <si>
    <t xml:space="preserve"> 　５　潜熱回収型給湯器</t>
    <phoneticPr fontId="18"/>
  </si>
  <si>
    <r>
      <t xml:space="preserve"> 　６　</t>
    </r>
    <r>
      <rPr>
        <sz val="12"/>
        <rFont val="ＭＳ 明朝"/>
        <family val="1"/>
        <charset val="128"/>
      </rPr>
      <t>ヒートポンプ式電気給湯器</t>
    </r>
    <phoneticPr fontId="18"/>
  </si>
  <si>
    <t xml:space="preserve"> 　７　燃料電池コージェネレー
     ションシステム</t>
    <phoneticPr fontId="18"/>
  </si>
  <si>
    <t xml:space="preserve"> 　８　エアコンディショナー</t>
    <phoneticPr fontId="18"/>
  </si>
  <si>
    <t xml:space="preserve"> 　９　太陽光発電設備</t>
    <phoneticPr fontId="18"/>
  </si>
  <si>
    <t>有　　　　　無</t>
    <phoneticPr fontId="18"/>
  </si>
  <si>
    <t>左記に該当する</t>
    <phoneticPr fontId="18"/>
  </si>
  <si>
    <t>上記の工事が租税特別措置法若しくは租税特別措置法施行令に規定する工事に該当すること又は上記の工事が地方税法若しくは地方税法施行令に規定する工事に該当すること若しくは上記の工事が行われ地方税法附則第15条の９の２に規定する認定長期優良住宅に該当することとなったことを証明します。</t>
    <phoneticPr fontId="18"/>
  </si>
  <si>
    <t>一級建築士事務所、二級建築士事務所又は木造建築士事務所の別</t>
    <phoneticPr fontId="18"/>
  </si>
  <si>
    <t>登録を受けた地方整備局等名</t>
    <phoneticPr fontId="18"/>
  </si>
  <si>
    <t>登録を受けた地方整備局等名</t>
  </si>
  <si>
    <t>ク　キと250万円（対象一般断熱改修工事等に太陽光発電設備設置工事を伴う場合は350万円）のうちいずれか少ない金額</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</si>
</sst>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3"/>
      <color theme="1"/>
      <name val="ＭＳ 明朝"/>
      <family val="1"/>
      <charset val="128"/>
    </font>
    <font>
      <sz val="13"/>
      <name val="ＭＳ 明朝"/>
      <family val="1"/>
      <charset val="128"/>
    </font>
    <font>
      <sz val="11"/>
      <color theme="1"/>
      <name val="ＭＳ Ｐゴシック"/>
      <family val="3"/>
      <charset val="128"/>
    </font>
    <font>
      <b/>
      <u/>
      <sz val="11"/>
      <color theme="1"/>
      <name val="ＭＳ Ｐゴシック"/>
      <family val="3"/>
      <charset val="128"/>
    </font>
    <font>
      <sz val="6"/>
      <name val="ＭＳ Ｐゴシック"/>
      <family val="3"/>
      <charset val="128"/>
    </font>
    <font>
      <u/>
      <sz val="11"/>
      <color theme="1"/>
      <name val="ＭＳ Ｐゴシック"/>
      <family val="3"/>
      <charset val="128"/>
    </font>
    <font>
      <b/>
      <sz val="11"/>
      <color theme="1"/>
      <name val="ＭＳ Ｐゴシック"/>
      <family val="3"/>
      <charset val="128"/>
    </font>
    <font>
      <sz val="10"/>
      <color theme="1"/>
      <name val="ＭＳ Ｐゴシック"/>
      <family val="3"/>
      <charset val="128"/>
    </font>
    <font>
      <sz val="11"/>
      <color theme="1"/>
      <name val="游ゴシック"/>
      <family val="3"/>
      <charset val="128"/>
      <scheme val="minor"/>
    </font>
    <font>
      <b/>
      <sz val="11"/>
      <color theme="1"/>
      <name val="游ゴシック"/>
      <family val="3"/>
      <charset val="128"/>
      <scheme val="minor"/>
    </font>
    <font>
      <b/>
      <sz val="10"/>
      <color theme="1"/>
      <name val="ＭＳ Ｐゴシック"/>
      <family val="3"/>
      <charset val="128"/>
    </font>
    <font>
      <b/>
      <u/>
      <sz val="11"/>
      <color rgb="FFFF0000"/>
      <name val="ＭＳ Ｐゴシック"/>
      <family val="3"/>
      <charset val="128"/>
    </font>
    <font>
      <b/>
      <sz val="11"/>
      <color theme="1"/>
      <name val="Segoe UI Symbol"/>
      <family val="3"/>
    </font>
    <font>
      <sz val="10"/>
      <color theme="1"/>
      <name val="游ゴシック"/>
      <family val="3"/>
      <charset val="128"/>
      <scheme val="minor"/>
    </font>
    <font>
      <sz val="11"/>
      <color rgb="FFFF0000"/>
      <name val="ＭＳ Ｐゴシック"/>
      <family val="3"/>
      <charset val="128"/>
    </font>
    <font>
      <sz val="11"/>
      <color rgb="FFFF0000"/>
      <name val="Segoe UI Symbol"/>
      <family val="3"/>
    </font>
    <font>
      <sz val="11"/>
      <color rgb="FFFF0000"/>
      <name val="Segoe UI Symbol"/>
      <family val="2"/>
    </font>
    <font>
      <b/>
      <sz val="11"/>
      <color rgb="FFFF0000"/>
      <name val="Segoe UI Symbol"/>
      <family val="2"/>
    </font>
    <font>
      <sz val="9"/>
      <color theme="1"/>
      <name val="游ゴシック"/>
      <family val="3"/>
      <charset val="128"/>
      <scheme val="minor"/>
    </font>
    <font>
      <sz val="10"/>
      <color rgb="FFFF0000"/>
      <name val="游ゴシック"/>
      <family val="3"/>
      <charset val="128"/>
      <scheme val="minor"/>
    </font>
    <font>
      <sz val="9"/>
      <color rgb="FFFF0000"/>
      <name val="游ゴシック"/>
      <family val="3"/>
      <charset val="128"/>
      <scheme val="minor"/>
    </font>
    <font>
      <sz val="9"/>
      <color rgb="FFC00000"/>
      <name val="游ゴシック"/>
      <family val="3"/>
      <charset val="128"/>
      <scheme val="minor"/>
    </font>
    <font>
      <sz val="11"/>
      <color rgb="FFFF0000"/>
      <name val="Calibri"/>
      <family val="3"/>
    </font>
    <font>
      <sz val="11"/>
      <color rgb="FF7030A0"/>
      <name val="游ゴシック"/>
      <family val="2"/>
      <charset val="128"/>
      <scheme val="minor"/>
    </font>
    <font>
      <b/>
      <sz val="9"/>
      <color theme="1"/>
      <name val="ＭＳ Ｐゴシック"/>
      <family val="3"/>
      <charset val="128"/>
    </font>
    <font>
      <sz val="11"/>
      <color theme="1"/>
      <name val="ＭＳ ゴシック"/>
      <family val="3"/>
      <charset val="128"/>
    </font>
    <font>
      <b/>
      <u/>
      <sz val="11"/>
      <color rgb="FFFF0000"/>
      <name val="MS UI Gothic"/>
      <family val="3"/>
      <charset val="128"/>
    </font>
    <font>
      <sz val="9"/>
      <color rgb="FF000000"/>
      <name val="Meiryo UI"/>
      <family val="3"/>
      <charset val="128"/>
    </font>
    <font>
      <sz val="12"/>
      <name val="ＭＳ 明朝"/>
      <family val="1"/>
      <charset val="128"/>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9999"/>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rgb="FF92D050"/>
        <bgColor indexed="64"/>
      </patternFill>
    </fill>
    <fill>
      <patternFill patternType="solid">
        <fgColor rgb="FFFF99FF"/>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rgb="FF00FFFF"/>
        <bgColor indexed="64"/>
      </patternFill>
    </fill>
    <fill>
      <patternFill patternType="solid">
        <fgColor rgb="FFCCCCFF"/>
        <bgColor indexed="64"/>
      </patternFill>
    </fill>
    <fill>
      <patternFill patternType="solid">
        <fgColor rgb="FFFFFFCC"/>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CCFF"/>
        <bgColor indexed="64"/>
      </patternFill>
    </fill>
  </fills>
  <borders count="9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style="medium">
        <color rgb="FFFF0000"/>
      </left>
      <right/>
      <top/>
      <bottom/>
      <diagonal/>
    </border>
    <border>
      <left style="medium">
        <color theme="1"/>
      </left>
      <right style="medium">
        <color theme="1"/>
      </right>
      <top style="medium">
        <color theme="1"/>
      </top>
      <bottom style="medium">
        <color theme="1"/>
      </bottom>
      <diagonal/>
    </border>
    <border>
      <left style="medium">
        <color indexed="64"/>
      </left>
      <right/>
      <top/>
      <bottom/>
      <diagonal/>
    </border>
    <border>
      <left style="medium">
        <color rgb="FFFF0000"/>
      </left>
      <right style="medium">
        <color rgb="FFFF0000"/>
      </right>
      <top style="medium">
        <color indexed="64"/>
      </top>
      <bottom style="medium">
        <color indexed="64"/>
      </bottom>
      <diagonal/>
    </border>
    <border>
      <left style="medium">
        <color rgb="FFFF0000"/>
      </left>
      <right style="medium">
        <color rgb="FFFF0000"/>
      </right>
      <top style="medium">
        <color indexed="64"/>
      </top>
      <bottom style="medium">
        <color rgb="FFFF0000"/>
      </bottom>
      <diagonal/>
    </border>
    <border>
      <left style="medium">
        <color rgb="FFFF0000"/>
      </left>
      <right/>
      <top style="medium">
        <color rgb="FFFF0000"/>
      </top>
      <bottom/>
      <diagonal/>
    </border>
    <border>
      <left/>
      <right style="medium">
        <color rgb="FFFF0000"/>
      </right>
      <top style="medium">
        <color rgb="FFFF0000"/>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right style="medium">
        <color theme="1"/>
      </right>
      <top style="medium">
        <color theme="1"/>
      </top>
      <bottom style="medium">
        <color theme="1"/>
      </bottom>
      <diagonal/>
    </border>
    <border>
      <left/>
      <right/>
      <top style="medium">
        <color rgb="FFFF0000"/>
      </top>
      <bottom/>
      <diagonal/>
    </border>
    <border>
      <left/>
      <right/>
      <top/>
      <bottom style="medium">
        <color rgb="FFFF0000"/>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theme="1"/>
      </left>
      <right/>
      <top/>
      <bottom/>
      <diagonal/>
    </border>
    <border>
      <left/>
      <right style="medium">
        <color theme="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theme="1"/>
      </left>
      <right style="thin">
        <color theme="1"/>
      </right>
      <top style="thin">
        <color theme="1"/>
      </top>
      <bottom style="thin">
        <color theme="1"/>
      </bottom>
      <diagonal/>
    </border>
    <border>
      <left style="thin">
        <color rgb="FFFF0000"/>
      </left>
      <right style="thin">
        <color rgb="FFFF0000"/>
      </right>
      <top style="thin">
        <color rgb="FFFF0000"/>
      </top>
      <bottom/>
      <diagonal/>
    </border>
    <border>
      <left style="thin">
        <color rgb="FFFF0000"/>
      </left>
      <right style="thin">
        <color rgb="FFFF0000"/>
      </right>
      <top/>
      <bottom style="thin">
        <color rgb="FFFF0000"/>
      </bottom>
      <diagonal/>
    </border>
    <border>
      <left style="thin">
        <color rgb="FFC00000"/>
      </left>
      <right style="thin">
        <color rgb="FFC00000"/>
      </right>
      <top style="thin">
        <color rgb="FFC00000"/>
      </top>
      <bottom/>
      <diagonal/>
    </border>
    <border>
      <left style="thin">
        <color rgb="FFC00000"/>
      </left>
      <right style="thin">
        <color rgb="FFC00000"/>
      </right>
      <top/>
      <bottom style="thin">
        <color rgb="FFC00000"/>
      </bottom>
      <diagonal/>
    </border>
    <border>
      <left/>
      <right style="thin">
        <color indexed="64"/>
      </right>
      <top style="double">
        <color indexed="64"/>
      </top>
      <bottom style="thin">
        <color indexed="64"/>
      </bottom>
      <diagonal/>
    </border>
    <border>
      <left/>
      <right/>
      <top/>
      <bottom style="thin">
        <color theme="1"/>
      </bottom>
      <diagonal/>
    </border>
    <border>
      <left/>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theme="1"/>
      </top>
      <bottom/>
      <diagonal/>
    </border>
    <border>
      <left/>
      <right style="thin">
        <color indexed="64"/>
      </right>
      <top style="thin">
        <color theme="1"/>
      </top>
      <bottom/>
      <diagonal/>
    </border>
    <border>
      <left style="thin">
        <color indexed="64"/>
      </left>
      <right/>
      <top/>
      <bottom style="thin">
        <color theme="1"/>
      </bottom>
      <diagonal/>
    </border>
    <border>
      <left/>
      <right style="thin">
        <color indexed="64"/>
      </right>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03">
    <xf numFmtId="0" fontId="0" fillId="0" borderId="0" xfId="0">
      <alignment vertical="center"/>
    </xf>
    <xf numFmtId="0" fontId="21" fillId="0" borderId="0" xfId="0" applyFont="1">
      <alignment vertical="center"/>
    </xf>
    <xf numFmtId="0" fontId="0" fillId="0" borderId="0" xfId="0" applyAlignment="1">
      <alignment horizontal="center" vertical="center"/>
    </xf>
    <xf numFmtId="0" fontId="25" fillId="0" borderId="0" xfId="0" applyFont="1" applyAlignment="1">
      <alignment horizontal="center" vertical="center"/>
    </xf>
    <xf numFmtId="0" fontId="21" fillId="0" borderId="0" xfId="0" applyFont="1" applyAlignment="1">
      <alignment vertical="center" wrapText="1"/>
    </xf>
    <xf numFmtId="0" fontId="21" fillId="0" borderId="30" xfId="0" applyFont="1" applyBorder="1">
      <alignment vertical="center"/>
    </xf>
    <xf numFmtId="0" fontId="21" fillId="0" borderId="0" xfId="0" applyFont="1" applyAlignment="1">
      <alignment horizontal="left" vertical="center" wrapText="1"/>
    </xf>
    <xf numFmtId="0" fontId="0" fillId="0" borderId="0" xfId="0" applyAlignment="1">
      <alignment horizontal="right" vertical="center"/>
    </xf>
    <xf numFmtId="0" fontId="0" fillId="0" borderId="0" xfId="0" applyAlignment="1">
      <alignment horizontal="left" vertical="center"/>
    </xf>
    <xf numFmtId="9" fontId="0" fillId="0" borderId="0" xfId="43" applyFont="1">
      <alignment vertical="center"/>
    </xf>
    <xf numFmtId="0" fontId="0" fillId="0" borderId="0" xfId="0" applyAlignment="1">
      <alignment vertical="center" wrapText="1"/>
    </xf>
    <xf numFmtId="0" fontId="21" fillId="0" borderId="0" xfId="0" applyFont="1" applyAlignment="1">
      <alignment horizontal="right" vertical="center"/>
    </xf>
    <xf numFmtId="0" fontId="21" fillId="0" borderId="0" xfId="0" applyFont="1" applyAlignment="1">
      <alignment horizontal="left" vertical="center" wrapText="1"/>
    </xf>
    <xf numFmtId="0" fontId="0" fillId="0" borderId="0" xfId="0" applyAlignment="1">
      <alignment horizontal="center" vertical="center"/>
    </xf>
    <xf numFmtId="0" fontId="21" fillId="0" borderId="0" xfId="0" applyFont="1" applyAlignment="1">
      <alignment vertical="center" wrapText="1"/>
    </xf>
    <xf numFmtId="0" fontId="25" fillId="34" borderId="0" xfId="0" applyFont="1" applyFill="1" applyAlignment="1">
      <alignment horizontal="center" vertical="center"/>
    </xf>
    <xf numFmtId="0" fontId="25" fillId="34" borderId="0" xfId="0" applyFont="1" applyFill="1">
      <alignment vertical="center"/>
    </xf>
    <xf numFmtId="0" fontId="21" fillId="35" borderId="0" xfId="0" applyFont="1" applyFill="1">
      <alignment vertical="center"/>
    </xf>
    <xf numFmtId="0" fontId="21" fillId="35" borderId="0" xfId="0" applyFont="1" applyFill="1" applyAlignment="1">
      <alignment vertical="center" wrapText="1"/>
    </xf>
    <xf numFmtId="0" fontId="21" fillId="34" borderId="0" xfId="0" applyFont="1" applyFill="1">
      <alignment vertical="center"/>
    </xf>
    <xf numFmtId="0" fontId="21" fillId="34" borderId="28" xfId="0" applyFont="1" applyFill="1" applyBorder="1">
      <alignment vertical="center"/>
    </xf>
    <xf numFmtId="3" fontId="28" fillId="35" borderId="0" xfId="0" applyNumberFormat="1" applyFont="1" applyFill="1">
      <alignment vertical="center"/>
    </xf>
    <xf numFmtId="3" fontId="16" fillId="35" borderId="0" xfId="0" applyNumberFormat="1" applyFont="1" applyFill="1">
      <alignment vertical="center"/>
    </xf>
    <xf numFmtId="0" fontId="0" fillId="36" borderId="27" xfId="0" applyFill="1" applyBorder="1">
      <alignment vertical="center"/>
    </xf>
    <xf numFmtId="0" fontId="0" fillId="36" borderId="31" xfId="0" applyFill="1" applyBorder="1">
      <alignment vertical="center"/>
    </xf>
    <xf numFmtId="0" fontId="25" fillId="34" borderId="39" xfId="0" applyFont="1" applyFill="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0" fillId="0" borderId="40" xfId="0" applyFont="1" applyBorder="1" applyAlignment="1">
      <alignment horizontal="center" vertical="center"/>
    </xf>
    <xf numFmtId="3" fontId="28" fillId="35" borderId="0" xfId="0" applyNumberFormat="1" applyFont="1" applyFill="1" applyAlignment="1">
      <alignment horizontal="center" vertical="center"/>
    </xf>
    <xf numFmtId="38" fontId="0" fillId="0" borderId="0" xfId="42" applyFont="1">
      <alignment vertical="center"/>
    </xf>
    <xf numFmtId="38" fontId="0" fillId="0" borderId="0" xfId="42" applyFont="1" applyAlignment="1">
      <alignment horizontal="center" vertical="center"/>
    </xf>
    <xf numFmtId="38" fontId="0" fillId="0" borderId="26" xfId="42" applyFont="1" applyBorder="1">
      <alignment vertical="center"/>
    </xf>
    <xf numFmtId="38" fontId="0" fillId="34" borderId="29" xfId="42" applyFont="1" applyFill="1" applyBorder="1">
      <alignment vertical="center"/>
    </xf>
    <xf numFmtId="38" fontId="0" fillId="36" borderId="31" xfId="42" applyFont="1" applyFill="1" applyBorder="1">
      <alignment vertical="center"/>
    </xf>
    <xf numFmtId="0" fontId="21" fillId="39" borderId="0" xfId="0" applyFont="1" applyFill="1">
      <alignment vertical="center"/>
    </xf>
    <xf numFmtId="0" fontId="25" fillId="39" borderId="0" xfId="0" applyFont="1" applyFill="1" applyAlignment="1">
      <alignment horizontal="center" vertical="center"/>
    </xf>
    <xf numFmtId="0" fontId="21" fillId="35" borderId="0" xfId="0" applyFont="1" applyFill="1" applyAlignment="1">
      <alignment horizontal="left" vertical="center" wrapText="1"/>
    </xf>
    <xf numFmtId="0" fontId="25" fillId="39" borderId="39" xfId="0" applyFont="1" applyFill="1" applyBorder="1" applyAlignment="1">
      <alignment horizontal="center" vertical="center"/>
    </xf>
    <xf numFmtId="0" fontId="0" fillId="0" borderId="40" xfId="0" applyBorder="1">
      <alignment vertical="center"/>
    </xf>
    <xf numFmtId="0" fontId="16" fillId="0" borderId="40" xfId="0" applyFont="1" applyBorder="1">
      <alignment vertical="center"/>
    </xf>
    <xf numFmtId="0" fontId="25" fillId="35" borderId="40" xfId="0" applyFont="1" applyFill="1" applyBorder="1">
      <alignment vertical="center"/>
    </xf>
    <xf numFmtId="0" fontId="25" fillId="35" borderId="41" xfId="0" applyFont="1" applyFill="1" applyBorder="1">
      <alignment vertical="center"/>
    </xf>
    <xf numFmtId="0" fontId="16" fillId="0" borderId="0" xfId="0" applyFont="1">
      <alignment vertical="center"/>
    </xf>
    <xf numFmtId="3" fontId="16" fillId="35" borderId="0" xfId="0" applyNumberFormat="1" applyFont="1" applyFill="1" applyAlignment="1">
      <alignment horizontal="center" vertical="center"/>
    </xf>
    <xf numFmtId="0" fontId="21" fillId="39" borderId="28" xfId="0" applyFont="1" applyFill="1" applyBorder="1">
      <alignment vertical="center"/>
    </xf>
    <xf numFmtId="0" fontId="21" fillId="41" borderId="0" xfId="0" applyFont="1" applyFill="1">
      <alignment vertical="center"/>
    </xf>
    <xf numFmtId="0" fontId="25" fillId="41" borderId="0" xfId="0" applyFont="1" applyFill="1" applyAlignment="1">
      <alignment horizontal="center" vertical="center"/>
    </xf>
    <xf numFmtId="0" fontId="25" fillId="41" borderId="39" xfId="0" applyFont="1" applyFill="1" applyBorder="1" applyAlignment="1">
      <alignment horizontal="center" vertical="center"/>
    </xf>
    <xf numFmtId="0" fontId="28" fillId="0" borderId="0" xfId="0" applyFont="1">
      <alignment vertical="center"/>
    </xf>
    <xf numFmtId="0" fontId="21" fillId="41" borderId="28" xfId="0" applyFont="1" applyFill="1" applyBorder="1">
      <alignment vertical="center"/>
    </xf>
    <xf numFmtId="0" fontId="28" fillId="0" borderId="0" xfId="0" applyFont="1" applyBorder="1" applyAlignment="1">
      <alignment vertical="center"/>
    </xf>
    <xf numFmtId="0" fontId="21" fillId="37" borderId="0" xfId="0" applyFont="1" applyFill="1">
      <alignment vertical="center"/>
    </xf>
    <xf numFmtId="0" fontId="25" fillId="37" borderId="0" xfId="0" applyFont="1" applyFill="1" applyAlignment="1">
      <alignment horizontal="center" vertical="center"/>
    </xf>
    <xf numFmtId="0" fontId="25" fillId="37" borderId="39" xfId="0" applyFont="1" applyFill="1" applyBorder="1" applyAlignment="1">
      <alignment horizontal="center" vertical="center"/>
    </xf>
    <xf numFmtId="0" fontId="0" fillId="36" borderId="45" xfId="0" applyFill="1" applyBorder="1">
      <alignment vertical="center"/>
    </xf>
    <xf numFmtId="0" fontId="0" fillId="36" borderId="46" xfId="0" applyFill="1" applyBorder="1">
      <alignment vertical="center"/>
    </xf>
    <xf numFmtId="0" fontId="21" fillId="37" borderId="28" xfId="0" applyFont="1" applyFill="1" applyBorder="1">
      <alignment vertical="center"/>
    </xf>
    <xf numFmtId="0" fontId="21" fillId="42" borderId="0" xfId="0" applyFont="1" applyFill="1">
      <alignment vertical="center"/>
    </xf>
    <xf numFmtId="0" fontId="25" fillId="42" borderId="0" xfId="0" applyFont="1" applyFill="1" applyAlignment="1">
      <alignment horizontal="center" vertical="center"/>
    </xf>
    <xf numFmtId="0" fontId="25" fillId="42" borderId="39" xfId="0" applyFont="1" applyFill="1" applyBorder="1" applyAlignment="1">
      <alignment horizontal="center" vertical="center"/>
    </xf>
    <xf numFmtId="0" fontId="25" fillId="0" borderId="40" xfId="0" applyFont="1" applyBorder="1">
      <alignment vertical="center"/>
    </xf>
    <xf numFmtId="0" fontId="21" fillId="42" borderId="28" xfId="0" applyFont="1" applyFill="1" applyBorder="1">
      <alignment vertical="center"/>
    </xf>
    <xf numFmtId="0" fontId="0" fillId="42" borderId="0" xfId="0" applyFill="1">
      <alignment vertical="center"/>
    </xf>
    <xf numFmtId="0" fontId="21" fillId="35" borderId="0" xfId="0" applyFont="1" applyFill="1" applyAlignment="1">
      <alignment horizontal="left" vertical="center"/>
    </xf>
    <xf numFmtId="0" fontId="16" fillId="0" borderId="0" xfId="0" applyFont="1" applyAlignment="1">
      <alignment horizontal="right" vertical="center"/>
    </xf>
    <xf numFmtId="0" fontId="25" fillId="42" borderId="0" xfId="0" applyFont="1" applyFill="1" applyAlignment="1">
      <alignment horizontal="right" vertical="center"/>
    </xf>
    <xf numFmtId="3" fontId="16" fillId="35" borderId="0" xfId="0" applyNumberFormat="1" applyFont="1" applyFill="1" applyAlignment="1">
      <alignment horizontal="right" vertical="center"/>
    </xf>
    <xf numFmtId="3" fontId="25" fillId="35" borderId="0" xfId="0" applyNumberFormat="1" applyFont="1" applyFill="1" applyAlignment="1">
      <alignment horizontal="right" vertical="center"/>
    </xf>
    <xf numFmtId="0" fontId="16" fillId="0" borderId="42" xfId="0" applyFont="1" applyBorder="1" applyAlignment="1">
      <alignment horizontal="center" vertical="center"/>
    </xf>
    <xf numFmtId="0" fontId="16" fillId="0" borderId="49" xfId="0" applyFont="1" applyBorder="1" applyAlignment="1">
      <alignment horizontal="center" vertical="center"/>
    </xf>
    <xf numFmtId="0" fontId="16" fillId="0" borderId="42" xfId="0" applyFont="1" applyBorder="1">
      <alignment vertical="center"/>
    </xf>
    <xf numFmtId="0" fontId="16" fillId="0" borderId="49" xfId="0" applyFont="1" applyBorder="1">
      <alignment vertical="center"/>
    </xf>
    <xf numFmtId="3" fontId="28" fillId="35" borderId="0" xfId="0" applyNumberFormat="1" applyFont="1" applyFill="1" applyAlignment="1">
      <alignment vertical="center" wrapText="1"/>
    </xf>
    <xf numFmtId="0" fontId="0" fillId="36" borderId="52" xfId="0" applyFill="1" applyBorder="1">
      <alignment vertical="center"/>
    </xf>
    <xf numFmtId="0" fontId="0" fillId="36" borderId="31" xfId="0" applyFill="1" applyBorder="1" applyAlignment="1">
      <alignment vertical="center" wrapText="1"/>
    </xf>
    <xf numFmtId="0" fontId="21" fillId="44" borderId="0" xfId="0" applyFont="1" applyFill="1">
      <alignment vertical="center"/>
    </xf>
    <xf numFmtId="0" fontId="25" fillId="44" borderId="0" xfId="0" applyFont="1" applyFill="1" applyAlignment="1">
      <alignment horizontal="center" vertical="center"/>
    </xf>
    <xf numFmtId="0" fontId="27" fillId="44" borderId="28" xfId="0" applyFont="1" applyFill="1" applyBorder="1">
      <alignment vertical="center"/>
    </xf>
    <xf numFmtId="0" fontId="21" fillId="45" borderId="0" xfId="0" applyFont="1" applyFill="1">
      <alignment vertical="center"/>
    </xf>
    <xf numFmtId="0" fontId="21" fillId="46" borderId="28" xfId="0" applyFont="1" applyFill="1" applyBorder="1">
      <alignment vertical="center"/>
    </xf>
    <xf numFmtId="0" fontId="21" fillId="46" borderId="0" xfId="0" applyFont="1" applyFill="1">
      <alignment vertical="center"/>
    </xf>
    <xf numFmtId="0" fontId="0" fillId="46" borderId="0" xfId="0" applyFill="1">
      <alignment vertical="center"/>
    </xf>
    <xf numFmtId="0" fontId="21" fillId="0" borderId="0" xfId="0" applyFont="1" applyFill="1" applyAlignment="1">
      <alignment vertical="center" wrapText="1"/>
    </xf>
    <xf numFmtId="0" fontId="0" fillId="0" borderId="0" xfId="0"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1" fillId="0" borderId="0" xfId="0" applyFont="1" applyAlignment="1">
      <alignment horizontal="left" vertical="center" wrapText="1"/>
    </xf>
    <xf numFmtId="0" fontId="21" fillId="35" borderId="0" xfId="0" applyFont="1" applyFill="1" applyAlignment="1">
      <alignment horizontal="left" vertical="center" wrapText="1"/>
    </xf>
    <xf numFmtId="0" fontId="21" fillId="35" borderId="0" xfId="0" applyFont="1" applyFill="1" applyAlignment="1">
      <alignment horizontal="left" vertical="center"/>
    </xf>
    <xf numFmtId="0" fontId="25" fillId="42" borderId="0" xfId="0" applyFont="1" applyFill="1" applyAlignment="1">
      <alignment horizontal="center" vertical="center"/>
    </xf>
    <xf numFmtId="0" fontId="21" fillId="0" borderId="0" xfId="0" applyFont="1" applyAlignment="1">
      <alignment horizontal="left" vertical="center" wrapText="1"/>
    </xf>
    <xf numFmtId="0" fontId="21" fillId="0" borderId="0" xfId="0" applyFont="1" applyFill="1">
      <alignment vertical="center"/>
    </xf>
    <xf numFmtId="0" fontId="25" fillId="0" borderId="0" xfId="0" applyFont="1" applyFill="1" applyBorder="1">
      <alignment vertical="center"/>
    </xf>
    <xf numFmtId="0" fontId="21" fillId="0" borderId="0" xfId="0" applyFont="1" applyFill="1" applyBorder="1">
      <alignment vertical="center"/>
    </xf>
    <xf numFmtId="0" fontId="21" fillId="0" borderId="0" xfId="0" applyFont="1" applyBorder="1">
      <alignment vertical="center"/>
    </xf>
    <xf numFmtId="0" fontId="0" fillId="0" borderId="0" xfId="0" applyFill="1" applyBorder="1">
      <alignment vertical="center"/>
    </xf>
    <xf numFmtId="0" fontId="21" fillId="0" borderId="0" xfId="0" applyFont="1" applyAlignment="1">
      <alignment horizontal="left" vertical="center" wrapText="1"/>
    </xf>
    <xf numFmtId="38" fontId="0" fillId="41" borderId="29" xfId="42" applyFont="1" applyFill="1" applyBorder="1">
      <alignment vertical="center"/>
    </xf>
    <xf numFmtId="38" fontId="21" fillId="0" borderId="0" xfId="42" applyFont="1" applyAlignment="1">
      <alignment vertical="center" wrapText="1"/>
    </xf>
    <xf numFmtId="38" fontId="0" fillId="0" borderId="0" xfId="42" applyFont="1" applyFill="1" applyBorder="1">
      <alignment vertical="center"/>
    </xf>
    <xf numFmtId="0" fontId="16" fillId="0" borderId="0" xfId="0" applyFont="1" applyBorder="1" applyAlignment="1">
      <alignment horizontal="center" vertical="center"/>
    </xf>
    <xf numFmtId="0" fontId="16" fillId="0" borderId="0" xfId="0" applyFont="1" applyBorder="1">
      <alignment vertical="center"/>
    </xf>
    <xf numFmtId="0" fontId="0" fillId="0" borderId="42" xfId="0" applyBorder="1" applyAlignment="1">
      <alignment horizontal="right" vertical="center"/>
    </xf>
    <xf numFmtId="0" fontId="16" fillId="0" borderId="0" xfId="0" applyFont="1" applyFill="1" applyBorder="1" applyAlignment="1">
      <alignment horizontal="center" vertical="center"/>
    </xf>
    <xf numFmtId="38" fontId="0" fillId="0" borderId="0" xfId="42" applyFont="1" applyBorder="1">
      <alignment vertical="center"/>
    </xf>
    <xf numFmtId="38" fontId="21" fillId="0" borderId="0" xfId="42" applyFont="1">
      <alignment vertical="center"/>
    </xf>
    <xf numFmtId="38" fontId="21" fillId="42" borderId="28" xfId="42" applyFont="1" applyFill="1" applyBorder="1">
      <alignment vertical="center"/>
    </xf>
    <xf numFmtId="38" fontId="0" fillId="42" borderId="29" xfId="42" applyFont="1" applyFill="1" applyBorder="1">
      <alignment vertical="center"/>
    </xf>
    <xf numFmtId="38" fontId="0" fillId="0" borderId="0" xfId="42" applyFont="1" applyAlignment="1">
      <alignment horizontal="center" vertical="center" wrapText="1"/>
    </xf>
    <xf numFmtId="38" fontId="0" fillId="0" borderId="0" xfId="42" applyFont="1" applyAlignment="1">
      <alignment horizontal="left" vertical="center"/>
    </xf>
    <xf numFmtId="38" fontId="25" fillId="42" borderId="0" xfId="42" applyFont="1" applyFill="1" applyAlignment="1">
      <alignment horizontal="center" vertical="center"/>
    </xf>
    <xf numFmtId="38" fontId="0" fillId="33" borderId="0" xfId="42" applyFont="1" applyFill="1">
      <alignment vertical="center"/>
    </xf>
    <xf numFmtId="38" fontId="0" fillId="37" borderId="29" xfId="42" applyFont="1" applyFill="1" applyBorder="1">
      <alignment vertical="center"/>
    </xf>
    <xf numFmtId="0" fontId="25" fillId="35" borderId="41" xfId="0" applyFont="1" applyFill="1" applyBorder="1" applyAlignment="1">
      <alignment horizontal="left" vertical="center"/>
    </xf>
    <xf numFmtId="0" fontId="25" fillId="35" borderId="40" xfId="0" applyFont="1" applyFill="1" applyBorder="1" applyAlignment="1">
      <alignment horizontal="left" vertical="center"/>
    </xf>
    <xf numFmtId="0" fontId="29" fillId="35" borderId="40" xfId="0" applyFont="1" applyFill="1" applyBorder="1" applyAlignment="1">
      <alignment horizontal="left" vertical="center"/>
    </xf>
    <xf numFmtId="10" fontId="0" fillId="36" borderId="43" xfId="43" applyNumberFormat="1" applyFont="1" applyFill="1" applyBorder="1">
      <alignment vertical="center"/>
    </xf>
    <xf numFmtId="9" fontId="0" fillId="36" borderId="43" xfId="42" applyNumberFormat="1" applyFont="1" applyFill="1" applyBorder="1">
      <alignment vertical="center"/>
    </xf>
    <xf numFmtId="9" fontId="27" fillId="36" borderId="43" xfId="42" applyNumberFormat="1" applyFont="1" applyFill="1" applyBorder="1">
      <alignment vertical="center"/>
    </xf>
    <xf numFmtId="3" fontId="28" fillId="35" borderId="0" xfId="0" applyNumberFormat="1" applyFont="1" applyFill="1" applyAlignment="1">
      <alignment horizontal="right" vertical="center"/>
    </xf>
    <xf numFmtId="0" fontId="25" fillId="0" borderId="30" xfId="0" applyFont="1" applyBorder="1">
      <alignment vertical="center"/>
    </xf>
    <xf numFmtId="0" fontId="29" fillId="0" borderId="30" xfId="0" applyFont="1" applyBorder="1">
      <alignment vertical="center"/>
    </xf>
    <xf numFmtId="0" fontId="25" fillId="42" borderId="28" xfId="0" applyFont="1" applyFill="1" applyBorder="1">
      <alignment vertical="center"/>
    </xf>
    <xf numFmtId="38" fontId="0" fillId="0" borderId="0" xfId="42" applyFont="1" applyAlignment="1">
      <alignment vertical="center" wrapText="1"/>
    </xf>
    <xf numFmtId="0" fontId="21" fillId="0" borderId="0" xfId="0" applyFont="1" applyFill="1" applyBorder="1" applyAlignment="1">
      <alignment vertical="center" wrapText="1"/>
    </xf>
    <xf numFmtId="0" fontId="26" fillId="0" borderId="0" xfId="0" applyFont="1" applyFill="1" applyBorder="1" applyAlignment="1">
      <alignment vertical="center" wrapText="1"/>
    </xf>
    <xf numFmtId="0" fontId="25" fillId="35" borderId="40" xfId="0" applyFont="1" applyFill="1" applyBorder="1" applyAlignment="1">
      <alignment vertical="center" wrapText="1"/>
    </xf>
    <xf numFmtId="9" fontId="0" fillId="47" borderId="26" xfId="43" applyFont="1" applyFill="1" applyBorder="1">
      <alignment vertical="center"/>
    </xf>
    <xf numFmtId="0" fontId="0" fillId="0" borderId="0" xfId="0" applyFill="1" applyAlignment="1">
      <alignment vertical="center"/>
    </xf>
    <xf numFmtId="0" fontId="21" fillId="48" borderId="0" xfId="0" applyFont="1" applyFill="1">
      <alignment vertical="center"/>
    </xf>
    <xf numFmtId="0" fontId="0" fillId="48" borderId="0" xfId="0" applyFill="1">
      <alignment vertical="center"/>
    </xf>
    <xf numFmtId="0" fontId="0" fillId="48" borderId="0" xfId="0" applyFill="1" applyAlignment="1">
      <alignment horizontal="center" vertical="center"/>
    </xf>
    <xf numFmtId="38" fontId="0" fillId="48" borderId="0" xfId="42" applyFont="1" applyFill="1">
      <alignment vertical="center"/>
    </xf>
    <xf numFmtId="38" fontId="0" fillId="0" borderId="72" xfId="42" applyFont="1" applyBorder="1">
      <alignment vertical="center"/>
    </xf>
    <xf numFmtId="38" fontId="27" fillId="0" borderId="0" xfId="42" applyFont="1" applyBorder="1">
      <alignment vertical="center"/>
    </xf>
    <xf numFmtId="0" fontId="0" fillId="0" borderId="0" xfId="0" applyAlignment="1">
      <alignment vertical="center"/>
    </xf>
    <xf numFmtId="0" fontId="25" fillId="0" borderId="0" xfId="0" applyFont="1" applyFill="1" applyAlignment="1">
      <alignment horizontal="center" vertical="center"/>
    </xf>
    <xf numFmtId="0" fontId="25" fillId="0" borderId="40" xfId="0" applyFont="1" applyFill="1" applyBorder="1" applyAlignment="1">
      <alignment horizontal="center" vertical="center"/>
    </xf>
    <xf numFmtId="9" fontId="27" fillId="47" borderId="72" xfId="43" applyFont="1" applyFill="1" applyBorder="1">
      <alignment vertical="center"/>
    </xf>
    <xf numFmtId="9" fontId="0" fillId="47" borderId="72" xfId="43" applyFont="1" applyFill="1" applyBorder="1">
      <alignment vertical="center"/>
    </xf>
    <xf numFmtId="0" fontId="25" fillId="0" borderId="0" xfId="0" applyFont="1" applyFill="1" applyBorder="1" applyAlignment="1">
      <alignment horizontal="center" vertical="center"/>
    </xf>
    <xf numFmtId="0" fontId="16" fillId="48" borderId="0" xfId="0" applyFont="1" applyFill="1">
      <alignment vertical="center"/>
    </xf>
    <xf numFmtId="9" fontId="0" fillId="0" borderId="0" xfId="43" applyFont="1" applyFill="1" applyBorder="1">
      <alignment vertical="center"/>
    </xf>
    <xf numFmtId="0" fontId="38" fillId="0" borderId="0" xfId="0" applyFont="1" applyBorder="1" applyAlignment="1">
      <alignment vertical="center" wrapText="1"/>
    </xf>
    <xf numFmtId="0" fontId="32" fillId="0" borderId="0" xfId="0" applyFont="1" applyBorder="1" applyAlignment="1">
      <alignment vertical="center" wrapText="1"/>
    </xf>
    <xf numFmtId="0" fontId="25" fillId="0" borderId="42" xfId="0" applyFont="1" applyFill="1" applyBorder="1" applyAlignment="1">
      <alignment horizontal="center" vertical="center"/>
    </xf>
    <xf numFmtId="0" fontId="25" fillId="0" borderId="49" xfId="0" applyFont="1" applyFill="1" applyBorder="1" applyAlignment="1">
      <alignment horizontal="center" vertical="center"/>
    </xf>
    <xf numFmtId="38" fontId="25" fillId="0" borderId="0" xfId="42" applyFont="1" applyFill="1" applyAlignment="1">
      <alignment horizontal="center" vertical="center"/>
    </xf>
    <xf numFmtId="9" fontId="0" fillId="47" borderId="72" xfId="43" applyFont="1" applyFill="1" applyBorder="1" applyAlignment="1">
      <alignment vertical="center" wrapText="1"/>
    </xf>
    <xf numFmtId="0" fontId="0" fillId="0" borderId="0" xfId="43" applyNumberFormat="1" applyFont="1" applyFill="1" applyBorder="1">
      <alignment vertical="center"/>
    </xf>
    <xf numFmtId="38" fontId="0" fillId="0" borderId="0" xfId="42" applyFont="1" applyFill="1">
      <alignment vertical="center"/>
    </xf>
    <xf numFmtId="38" fontId="25" fillId="42" borderId="28" xfId="42" applyFont="1" applyFill="1" applyBorder="1">
      <alignment vertical="center"/>
    </xf>
    <xf numFmtId="38" fontId="42" fillId="0" borderId="11" xfId="42" applyFont="1" applyFill="1" applyBorder="1">
      <alignment vertical="center"/>
    </xf>
    <xf numFmtId="38" fontId="1" fillId="0" borderId="26" xfId="42" applyFont="1" applyFill="1" applyBorder="1">
      <alignment vertical="center"/>
    </xf>
    <xf numFmtId="38" fontId="1" fillId="39" borderId="29" xfId="42" applyFont="1" applyFill="1" applyBorder="1">
      <alignment vertical="center"/>
    </xf>
    <xf numFmtId="38" fontId="1" fillId="36" borderId="31" xfId="42" applyFont="1" applyFill="1" applyBorder="1">
      <alignment vertical="center"/>
    </xf>
    <xf numFmtId="38" fontId="0" fillId="0" borderId="26" xfId="42" applyFont="1" applyFill="1" applyBorder="1">
      <alignment vertical="center"/>
    </xf>
    <xf numFmtId="38" fontId="43" fillId="0" borderId="30" xfId="42" applyFont="1" applyBorder="1">
      <alignment vertical="center"/>
    </xf>
    <xf numFmtId="0" fontId="43" fillId="0" borderId="30" xfId="0" applyFont="1" applyBorder="1">
      <alignment vertical="center"/>
    </xf>
    <xf numFmtId="38" fontId="28" fillId="35" borderId="0" xfId="42" applyFont="1" applyFill="1">
      <alignment vertical="center"/>
    </xf>
    <xf numFmtId="0" fontId="25" fillId="44" borderId="39" xfId="0" applyFont="1" applyFill="1" applyBorder="1" applyAlignment="1">
      <alignment horizontal="center" vertical="center"/>
    </xf>
    <xf numFmtId="38" fontId="28" fillId="35" borderId="0" xfId="42" applyFont="1" applyFill="1" applyAlignment="1">
      <alignment horizontal="center" vertical="center"/>
    </xf>
    <xf numFmtId="0" fontId="27" fillId="0" borderId="0" xfId="0" applyFont="1" applyAlignment="1">
      <alignment horizontal="center" vertical="center"/>
    </xf>
    <xf numFmtId="0" fontId="28" fillId="35" borderId="40" xfId="0" applyFont="1" applyFill="1" applyBorder="1">
      <alignment vertical="center"/>
    </xf>
    <xf numFmtId="0" fontId="28" fillId="35" borderId="40" xfId="0" applyFont="1" applyFill="1" applyBorder="1" applyAlignment="1">
      <alignment vertical="center" wrapText="1"/>
    </xf>
    <xf numFmtId="0" fontId="28" fillId="35" borderId="41" xfId="0" applyFont="1" applyFill="1" applyBorder="1">
      <alignment vertical="center"/>
    </xf>
    <xf numFmtId="0" fontId="44" fillId="35" borderId="0" xfId="0" applyFont="1" applyFill="1" applyAlignment="1">
      <alignment vertical="center" wrapText="1"/>
    </xf>
    <xf numFmtId="0" fontId="0" fillId="44" borderId="0" xfId="0" applyFill="1">
      <alignment vertical="center"/>
    </xf>
    <xf numFmtId="9" fontId="0" fillId="47" borderId="72" xfId="0" applyNumberFormat="1" applyFill="1" applyBorder="1">
      <alignment vertical="center"/>
    </xf>
    <xf numFmtId="38" fontId="0" fillId="44" borderId="29" xfId="0" applyNumberFormat="1" applyFill="1" applyBorder="1">
      <alignment vertical="center"/>
    </xf>
    <xf numFmtId="0" fontId="33" fillId="0" borderId="0" xfId="0" applyFont="1" applyBorder="1" applyAlignment="1">
      <alignment horizontal="left" vertical="center" wrapText="1"/>
    </xf>
    <xf numFmtId="0" fontId="40" fillId="0" borderId="0" xfId="0" applyFont="1" applyFill="1" applyBorder="1" applyAlignment="1">
      <alignment vertical="center" wrapText="1"/>
    </xf>
    <xf numFmtId="0" fontId="37" fillId="0" borderId="0" xfId="0" applyFont="1" applyFill="1" applyBorder="1" applyAlignment="1">
      <alignment vertical="center" wrapText="1"/>
    </xf>
    <xf numFmtId="9" fontId="0" fillId="0" borderId="0" xfId="43" applyFont="1" applyFill="1" applyBorder="1" applyAlignment="1">
      <alignment vertical="center" wrapText="1"/>
    </xf>
    <xf numFmtId="0" fontId="40" fillId="0" borderId="35" xfId="0" applyFont="1" applyFill="1" applyBorder="1" applyAlignment="1">
      <alignment vertical="center" wrapText="1"/>
    </xf>
    <xf numFmtId="0" fontId="37" fillId="0" borderId="35" xfId="0" applyFont="1" applyFill="1" applyBorder="1" applyAlignment="1">
      <alignment vertical="center" wrapText="1"/>
    </xf>
    <xf numFmtId="38" fontId="0" fillId="36" borderId="27" xfId="42" applyFont="1" applyFill="1" applyBorder="1">
      <alignment vertical="center"/>
    </xf>
    <xf numFmtId="38" fontId="0" fillId="46" borderId="29" xfId="42" applyFont="1" applyFill="1" applyBorder="1">
      <alignment vertical="center"/>
    </xf>
    <xf numFmtId="0" fontId="0" fillId="0" borderId="0" xfId="0" applyAlignment="1">
      <alignment horizontal="left" vertical="center" wrapText="1"/>
    </xf>
    <xf numFmtId="0" fontId="0" fillId="35" borderId="0" xfId="0" applyFill="1" applyAlignment="1">
      <alignment vertical="center" wrapText="1"/>
    </xf>
    <xf numFmtId="0" fontId="0" fillId="35" borderId="0" xfId="0" applyFill="1" applyAlignment="1">
      <alignment horizontal="left" vertical="center" wrapText="1"/>
    </xf>
    <xf numFmtId="0" fontId="0" fillId="35" borderId="0" xfId="0" applyFill="1" applyAlignment="1">
      <alignment horizontal="right" vertical="center" wrapText="1"/>
    </xf>
    <xf numFmtId="0" fontId="27" fillId="35" borderId="0" xfId="0" applyFont="1" applyFill="1" applyAlignment="1">
      <alignment horizontal="center" vertical="center"/>
    </xf>
    <xf numFmtId="0" fontId="0" fillId="35" borderId="0" xfId="0" applyFill="1" applyAlignment="1">
      <alignment horizontal="center" vertical="center"/>
    </xf>
    <xf numFmtId="0" fontId="0" fillId="35" borderId="87" xfId="0" applyFill="1" applyBorder="1">
      <alignment vertical="center"/>
    </xf>
    <xf numFmtId="0" fontId="0" fillId="35" borderId="88" xfId="0" applyFill="1" applyBorder="1">
      <alignment vertical="center"/>
    </xf>
    <xf numFmtId="0" fontId="0" fillId="35" borderId="89" xfId="0" applyFill="1" applyBorder="1">
      <alignment vertical="center"/>
    </xf>
    <xf numFmtId="9" fontId="0" fillId="36" borderId="27" xfId="0" applyNumberFormat="1" applyFill="1" applyBorder="1">
      <alignment vertical="center"/>
    </xf>
    <xf numFmtId="0" fontId="19" fillId="33" borderId="0" xfId="0" applyFont="1" applyFill="1" applyAlignment="1" applyProtection="1">
      <alignment vertical="center" wrapText="1"/>
    </xf>
    <xf numFmtId="0" fontId="19" fillId="33" borderId="0" xfId="0" applyFont="1" applyFill="1" applyProtection="1">
      <alignment vertical="center"/>
    </xf>
    <xf numFmtId="0" fontId="19" fillId="33" borderId="0" xfId="0" applyFont="1" applyFill="1" applyAlignment="1" applyProtection="1"/>
    <xf numFmtId="0" fontId="20" fillId="33" borderId="0" xfId="0" applyFont="1" applyFill="1" applyProtection="1">
      <alignment vertical="center"/>
      <protection locked="0"/>
    </xf>
    <xf numFmtId="0" fontId="20" fillId="33" borderId="0" xfId="0" applyFont="1" applyFill="1" applyAlignment="1" applyProtection="1">
      <alignment vertical="center" wrapText="1"/>
      <protection locked="0"/>
    </xf>
    <xf numFmtId="0" fontId="20" fillId="33" borderId="19" xfId="0" applyFont="1" applyFill="1" applyBorder="1" applyAlignment="1" applyProtection="1">
      <alignment vertical="center" wrapText="1"/>
      <protection locked="0"/>
    </xf>
    <xf numFmtId="0" fontId="20" fillId="33" borderId="15" xfId="0" applyFont="1" applyFill="1" applyBorder="1" applyAlignment="1" applyProtection="1">
      <alignment vertical="center" wrapText="1"/>
      <protection locked="0"/>
    </xf>
    <xf numFmtId="0" fontId="20" fillId="33" borderId="18" xfId="0" applyFont="1" applyFill="1" applyBorder="1" applyAlignment="1" applyProtection="1">
      <alignment vertical="center" wrapText="1"/>
      <protection locked="0"/>
    </xf>
    <xf numFmtId="0" fontId="20" fillId="33" borderId="19" xfId="0" applyFont="1" applyFill="1" applyBorder="1" applyProtection="1">
      <alignment vertical="center"/>
      <protection locked="0"/>
    </xf>
    <xf numFmtId="0" fontId="20" fillId="33" borderId="0" xfId="0" applyFont="1" applyFill="1" applyAlignment="1" applyProtection="1">
      <alignment horizontal="justify" vertical="center"/>
      <protection locked="0"/>
    </xf>
    <xf numFmtId="0" fontId="20" fillId="33" borderId="20" xfId="0" applyFont="1" applyFill="1" applyBorder="1" applyProtection="1">
      <alignment vertical="center"/>
      <protection locked="0"/>
    </xf>
    <xf numFmtId="0" fontId="20" fillId="33" borderId="15" xfId="0" applyFont="1" applyFill="1" applyBorder="1" applyAlignment="1" applyProtection="1">
      <alignment horizontal="justify" vertical="center" wrapText="1"/>
      <protection locked="0"/>
    </xf>
    <xf numFmtId="0" fontId="20" fillId="33" borderId="15" xfId="0" applyFont="1" applyFill="1" applyBorder="1" applyProtection="1">
      <alignment vertical="center"/>
      <protection locked="0"/>
    </xf>
    <xf numFmtId="0" fontId="20" fillId="33" borderId="18" xfId="0" applyFont="1" applyFill="1" applyBorder="1" applyProtection="1">
      <alignment vertical="center"/>
      <protection locked="0"/>
    </xf>
    <xf numFmtId="0" fontId="20" fillId="33" borderId="16" xfId="0" applyFont="1" applyFill="1" applyBorder="1" applyAlignment="1" applyProtection="1">
      <alignment vertical="center" wrapText="1"/>
      <protection locked="0"/>
    </xf>
    <xf numFmtId="0" fontId="20" fillId="33" borderId="20" xfId="0" applyFont="1" applyFill="1" applyBorder="1" applyAlignment="1" applyProtection="1">
      <alignment vertical="center" wrapText="1"/>
      <protection locked="0"/>
    </xf>
    <xf numFmtId="0" fontId="20" fillId="33" borderId="0" xfId="0" applyFont="1" applyFill="1" applyAlignment="1" applyProtection="1">
      <alignment horizontal="center" vertical="center" wrapText="1"/>
      <protection locked="0"/>
    </xf>
    <xf numFmtId="0" fontId="20" fillId="33" borderId="18" xfId="0" applyFont="1" applyFill="1" applyBorder="1" applyAlignment="1" applyProtection="1">
      <alignment horizontal="center" vertical="center" wrapText="1"/>
      <protection locked="0"/>
    </xf>
    <xf numFmtId="0" fontId="20" fillId="33" borderId="0" xfId="0" applyFont="1" applyFill="1" applyAlignment="1" applyProtection="1">
      <alignment vertical="center" textRotation="255" wrapText="1"/>
      <protection locked="0"/>
    </xf>
    <xf numFmtId="0" fontId="20" fillId="33" borderId="0" xfId="0" applyFont="1" applyFill="1" applyAlignment="1" applyProtection="1">
      <alignment horizontal="center" vertical="center" textRotation="255" wrapText="1"/>
      <protection locked="0"/>
    </xf>
    <xf numFmtId="0" fontId="20" fillId="33" borderId="17" xfId="0" applyFont="1" applyFill="1" applyBorder="1" applyAlignment="1" applyProtection="1">
      <alignment vertical="center" wrapText="1"/>
      <protection locked="0"/>
    </xf>
    <xf numFmtId="0" fontId="20" fillId="33" borderId="17" xfId="0" applyFont="1" applyFill="1" applyBorder="1" applyProtection="1">
      <alignment vertical="center"/>
      <protection locked="0"/>
    </xf>
    <xf numFmtId="0" fontId="20" fillId="33" borderId="15" xfId="0" applyFont="1" applyFill="1" applyBorder="1" applyAlignment="1" applyProtection="1">
      <alignment horizontal="left" vertical="center" wrapText="1"/>
      <protection locked="0"/>
    </xf>
    <xf numFmtId="0" fontId="20" fillId="33" borderId="16" xfId="0" applyFont="1" applyFill="1" applyBorder="1" applyAlignment="1" applyProtection="1">
      <alignment horizontal="left" vertical="center" wrapText="1"/>
      <protection locked="0"/>
    </xf>
    <xf numFmtId="0" fontId="20" fillId="33" borderId="0" xfId="0" applyFont="1" applyFill="1" applyAlignment="1" applyProtection="1">
      <protection locked="0"/>
    </xf>
    <xf numFmtId="0" fontId="20" fillId="33" borderId="0" xfId="0" applyFont="1" applyFill="1" applyAlignment="1" applyProtection="1">
      <alignment horizontal="justify" vertical="center" wrapText="1"/>
      <protection locked="0"/>
    </xf>
    <xf numFmtId="0" fontId="20" fillId="33" borderId="0" xfId="0" applyFont="1" applyFill="1" applyAlignment="1" applyProtection="1">
      <alignment horizontal="left" vertical="center"/>
      <protection locked="0"/>
    </xf>
    <xf numFmtId="0" fontId="20" fillId="33" borderId="0" xfId="0" applyFont="1" applyFill="1" applyAlignment="1" applyProtection="1">
      <alignment horizontal="left" vertical="center" indent="1"/>
      <protection locked="0"/>
    </xf>
    <xf numFmtId="0" fontId="20" fillId="33" borderId="0" xfId="0" applyFont="1" applyFill="1" applyAlignment="1" applyProtection="1">
      <alignment horizontal="left" vertical="center" wrapText="1"/>
      <protection locked="0"/>
    </xf>
    <xf numFmtId="0" fontId="20" fillId="33" borderId="18" xfId="0" applyFont="1" applyFill="1" applyBorder="1" applyAlignment="1" applyProtection="1">
      <alignment horizontal="right" vertical="center" wrapText="1"/>
      <protection locked="0"/>
    </xf>
    <xf numFmtId="0" fontId="20" fillId="33" borderId="18" xfId="0" applyFont="1" applyFill="1" applyBorder="1" applyAlignment="1" applyProtection="1">
      <alignment horizontal="justify" vertical="center" wrapText="1"/>
      <protection locked="0"/>
    </xf>
    <xf numFmtId="0" fontId="20" fillId="33" borderId="0" xfId="0" applyFont="1" applyFill="1" applyAlignment="1" applyProtection="1">
      <alignment horizontal="right" vertical="center"/>
      <protection locked="0"/>
    </xf>
    <xf numFmtId="0" fontId="20" fillId="33" borderId="10" xfId="0" applyFont="1" applyFill="1" applyBorder="1" applyAlignment="1" applyProtection="1">
      <alignment horizontal="left" vertical="center" wrapText="1"/>
      <protection locked="0"/>
    </xf>
    <xf numFmtId="0" fontId="20" fillId="33" borderId="11" xfId="0" applyFont="1" applyFill="1" applyBorder="1" applyAlignment="1" applyProtection="1">
      <alignment horizontal="left" vertical="center" wrapText="1"/>
      <protection locked="0"/>
    </xf>
    <xf numFmtId="0" fontId="20" fillId="33" borderId="12" xfId="0" applyFont="1" applyFill="1" applyBorder="1" applyAlignment="1" applyProtection="1">
      <alignment horizontal="left" vertical="center" wrapText="1"/>
      <protection locked="0"/>
    </xf>
    <xf numFmtId="0" fontId="20" fillId="33" borderId="15" xfId="0" applyFont="1" applyFill="1" applyBorder="1" applyAlignment="1" applyProtection="1">
      <alignment horizontal="left" vertical="center"/>
      <protection locked="0"/>
    </xf>
    <xf numFmtId="0" fontId="20" fillId="33" borderId="18" xfId="0" applyFont="1" applyFill="1" applyBorder="1" applyAlignment="1" applyProtection="1">
      <alignment horizontal="left" vertical="center"/>
      <protection locked="0"/>
    </xf>
    <xf numFmtId="0" fontId="20" fillId="33" borderId="16" xfId="0" applyFont="1" applyFill="1" applyBorder="1" applyAlignment="1" applyProtection="1">
      <alignment horizontal="left" vertical="center"/>
      <protection locked="0"/>
    </xf>
    <xf numFmtId="0" fontId="20" fillId="33" borderId="0" xfId="0" applyFont="1" applyFill="1" applyAlignment="1" applyProtection="1">
      <alignment horizontal="right" vertical="center" wrapText="1"/>
      <protection locked="0"/>
    </xf>
    <xf numFmtId="38" fontId="20" fillId="0" borderId="10" xfId="0" applyNumberFormat="1" applyFont="1" applyFill="1" applyBorder="1" applyAlignment="1" applyProtection="1">
      <alignment horizontal="center" vertical="center"/>
      <protection locked="0"/>
    </xf>
    <xf numFmtId="0" fontId="20" fillId="0" borderId="11" xfId="0" applyFont="1" applyFill="1" applyBorder="1" applyAlignment="1" applyProtection="1">
      <alignment horizontal="center" vertical="center"/>
      <protection locked="0"/>
    </xf>
    <xf numFmtId="0" fontId="20" fillId="33" borderId="11" xfId="0" applyFont="1" applyFill="1" applyBorder="1" applyAlignment="1" applyProtection="1">
      <alignment horizontal="center" vertical="center"/>
      <protection locked="0"/>
    </xf>
    <xf numFmtId="0" fontId="20" fillId="33" borderId="12" xfId="0" applyFont="1" applyFill="1" applyBorder="1" applyAlignment="1" applyProtection="1">
      <alignment horizontal="center" vertical="center"/>
      <protection locked="0"/>
    </xf>
    <xf numFmtId="0" fontId="20" fillId="33" borderId="13" xfId="0" applyFont="1" applyFill="1" applyBorder="1" applyAlignment="1" applyProtection="1">
      <alignment horizontal="left" vertical="center"/>
      <protection locked="0"/>
    </xf>
    <xf numFmtId="0" fontId="20" fillId="33" borderId="17" xfId="0" applyFont="1" applyFill="1" applyBorder="1" applyAlignment="1" applyProtection="1">
      <alignment horizontal="left" vertical="center"/>
      <protection locked="0"/>
    </xf>
    <xf numFmtId="0" fontId="20" fillId="33" borderId="14" xfId="0" applyFont="1" applyFill="1" applyBorder="1" applyAlignment="1" applyProtection="1">
      <alignment horizontal="left" vertical="center"/>
      <protection locked="0"/>
    </xf>
    <xf numFmtId="0" fontId="20" fillId="33" borderId="11" xfId="0" applyFont="1" applyFill="1" applyBorder="1" applyAlignment="1" applyProtection="1">
      <alignment horizontal="distributed" vertical="center"/>
      <protection locked="0"/>
    </xf>
    <xf numFmtId="0" fontId="20" fillId="33" borderId="12" xfId="0" applyFont="1" applyFill="1" applyBorder="1" applyAlignment="1" applyProtection="1">
      <alignment horizontal="distributed" vertical="center"/>
      <protection locked="0"/>
    </xf>
    <xf numFmtId="0" fontId="20" fillId="33" borderId="10" xfId="0" applyFont="1" applyFill="1" applyBorder="1" applyAlignment="1" applyProtection="1">
      <alignment horizontal="left" vertical="center"/>
      <protection locked="0"/>
    </xf>
    <xf numFmtId="0" fontId="20" fillId="33" borderId="11" xfId="0" applyFont="1" applyFill="1" applyBorder="1" applyAlignment="1" applyProtection="1">
      <alignment horizontal="left" vertical="center"/>
      <protection locked="0"/>
    </xf>
    <xf numFmtId="0" fontId="20" fillId="33" borderId="12" xfId="0" applyFont="1" applyFill="1" applyBorder="1" applyAlignment="1" applyProtection="1">
      <alignment horizontal="left" vertical="center"/>
      <protection locked="0"/>
    </xf>
    <xf numFmtId="0" fontId="20" fillId="33" borderId="13" xfId="0" applyFont="1" applyFill="1" applyBorder="1" applyAlignment="1" applyProtection="1">
      <alignment horizontal="center" vertical="center"/>
      <protection locked="0"/>
    </xf>
    <xf numFmtId="0" fontId="20" fillId="33" borderId="17" xfId="0" applyFont="1" applyFill="1" applyBorder="1" applyAlignment="1" applyProtection="1">
      <alignment horizontal="center" vertical="center"/>
      <protection locked="0"/>
    </xf>
    <xf numFmtId="0" fontId="20" fillId="33" borderId="14" xfId="0" applyFont="1" applyFill="1" applyBorder="1" applyAlignment="1" applyProtection="1">
      <alignment horizontal="center" vertical="center"/>
      <protection locked="0"/>
    </xf>
    <xf numFmtId="0" fontId="20" fillId="33" borderId="13" xfId="0" applyFont="1" applyFill="1" applyBorder="1" applyAlignment="1" applyProtection="1">
      <alignment horizontal="justify" vertical="center" wrapText="1"/>
      <protection locked="0"/>
    </xf>
    <xf numFmtId="0" fontId="20" fillId="33" borderId="17" xfId="0" applyFont="1" applyFill="1" applyBorder="1" applyAlignment="1" applyProtection="1">
      <alignment horizontal="justify" vertical="center" wrapText="1"/>
      <protection locked="0"/>
    </xf>
    <xf numFmtId="0" fontId="20" fillId="33" borderId="14" xfId="0" applyFont="1" applyFill="1" applyBorder="1" applyAlignment="1" applyProtection="1">
      <alignment horizontal="justify" vertical="center" wrapText="1"/>
      <protection locked="0"/>
    </xf>
    <xf numFmtId="0" fontId="20" fillId="33" borderId="15" xfId="0" applyFont="1" applyFill="1" applyBorder="1" applyAlignment="1" applyProtection="1">
      <alignment horizontal="justify" vertical="center" wrapText="1"/>
      <protection locked="0"/>
    </xf>
    <xf numFmtId="0" fontId="20" fillId="33" borderId="18" xfId="0" applyFont="1" applyFill="1" applyBorder="1" applyAlignment="1" applyProtection="1">
      <alignment horizontal="justify" vertical="center" wrapText="1"/>
      <protection locked="0"/>
    </xf>
    <xf numFmtId="0" fontId="20" fillId="33" borderId="16" xfId="0" applyFont="1" applyFill="1" applyBorder="1" applyAlignment="1" applyProtection="1">
      <alignment horizontal="justify" vertical="center" wrapText="1"/>
      <protection locked="0"/>
    </xf>
    <xf numFmtId="0" fontId="20" fillId="33" borderId="13" xfId="0" applyFont="1" applyFill="1" applyBorder="1" applyAlignment="1" applyProtection="1">
      <alignment horizontal="left" vertical="center" wrapText="1"/>
      <protection locked="0"/>
    </xf>
    <xf numFmtId="0" fontId="20" fillId="33" borderId="17" xfId="0" applyFont="1" applyFill="1" applyBorder="1" applyAlignment="1" applyProtection="1">
      <alignment horizontal="left" vertical="center" wrapText="1"/>
      <protection locked="0"/>
    </xf>
    <xf numFmtId="0" fontId="20" fillId="33" borderId="14" xfId="0" applyFont="1" applyFill="1" applyBorder="1" applyAlignment="1" applyProtection="1">
      <alignment horizontal="left" vertical="center" wrapText="1"/>
      <protection locked="0"/>
    </xf>
    <xf numFmtId="0" fontId="20" fillId="33" borderId="15" xfId="0" applyFont="1" applyFill="1" applyBorder="1" applyAlignment="1" applyProtection="1">
      <alignment horizontal="left" vertical="center" wrapText="1"/>
      <protection locked="0"/>
    </xf>
    <xf numFmtId="0" fontId="20" fillId="33" borderId="18" xfId="0" applyFont="1" applyFill="1" applyBorder="1" applyAlignment="1" applyProtection="1">
      <alignment horizontal="left" vertical="center" wrapText="1"/>
      <protection locked="0"/>
    </xf>
    <xf numFmtId="0" fontId="20" fillId="33" borderId="16" xfId="0" applyFont="1" applyFill="1" applyBorder="1" applyAlignment="1" applyProtection="1">
      <alignment horizontal="left" vertical="center" wrapText="1"/>
      <protection locked="0"/>
    </xf>
    <xf numFmtId="0" fontId="20" fillId="33" borderId="80" xfId="0" applyFont="1" applyFill="1" applyBorder="1" applyAlignment="1" applyProtection="1">
      <alignment horizontal="left" vertical="center"/>
      <protection locked="0"/>
    </xf>
    <xf numFmtId="0" fontId="20" fillId="33" borderId="81" xfId="0" applyFont="1" applyFill="1" applyBorder="1" applyAlignment="1" applyProtection="1">
      <alignment horizontal="left" vertical="center"/>
      <protection locked="0"/>
    </xf>
    <xf numFmtId="0" fontId="20" fillId="33" borderId="82" xfId="0" applyFont="1" applyFill="1" applyBorder="1" applyAlignment="1" applyProtection="1">
      <alignment horizontal="left" vertical="center"/>
      <protection locked="0"/>
    </xf>
    <xf numFmtId="0" fontId="20" fillId="33" borderId="10" xfId="0" applyFont="1" applyFill="1" applyBorder="1" applyAlignment="1" applyProtection="1">
      <alignment horizontal="distributed" vertical="center"/>
      <protection locked="0"/>
    </xf>
    <xf numFmtId="0" fontId="20" fillId="33" borderId="10" xfId="0" applyFont="1" applyFill="1" applyBorder="1" applyAlignment="1" applyProtection="1">
      <alignment horizontal="distributed" vertical="center" wrapText="1"/>
      <protection locked="0"/>
    </xf>
    <xf numFmtId="0" fontId="20" fillId="33" borderId="11" xfId="0" applyFont="1" applyFill="1" applyBorder="1" applyAlignment="1" applyProtection="1">
      <alignment horizontal="distributed" vertical="center" wrapText="1"/>
      <protection locked="0"/>
    </xf>
    <xf numFmtId="0" fontId="20" fillId="33" borderId="19" xfId="0" applyFont="1" applyFill="1" applyBorder="1" applyAlignment="1" applyProtection="1">
      <alignment horizontal="justify" vertical="center" wrapText="1"/>
      <protection locked="0"/>
    </xf>
    <xf numFmtId="0" fontId="20" fillId="33" borderId="0" xfId="0" applyFont="1" applyFill="1" applyAlignment="1" applyProtection="1">
      <alignment horizontal="justify" vertical="center" wrapText="1"/>
      <protection locked="0"/>
    </xf>
    <xf numFmtId="0" fontId="20" fillId="33" borderId="20" xfId="0" applyFont="1" applyFill="1" applyBorder="1" applyAlignment="1" applyProtection="1">
      <alignment horizontal="justify" vertical="center" wrapText="1"/>
      <protection locked="0"/>
    </xf>
    <xf numFmtId="0" fontId="20" fillId="33" borderId="0" xfId="0" applyFont="1" applyFill="1" applyAlignment="1" applyProtection="1">
      <alignment horizontal="center" vertical="center"/>
      <protection locked="0"/>
    </xf>
    <xf numFmtId="0" fontId="20" fillId="33" borderId="0" xfId="0" applyFont="1" applyFill="1" applyAlignment="1" applyProtection="1">
      <alignment horizontal="left" vertical="center" wrapText="1"/>
      <protection locked="0"/>
    </xf>
    <xf numFmtId="0" fontId="20" fillId="33" borderId="18" xfId="0" applyFont="1" applyFill="1" applyBorder="1" applyAlignment="1" applyProtection="1">
      <alignment horizontal="center" vertical="center"/>
      <protection locked="0"/>
    </xf>
    <xf numFmtId="0" fontId="20" fillId="33" borderId="10" xfId="0" applyFont="1" applyFill="1" applyBorder="1" applyAlignment="1" applyProtection="1">
      <alignment horizontal="center" vertical="center"/>
      <protection locked="0"/>
    </xf>
    <xf numFmtId="0" fontId="20" fillId="33" borderId="10" xfId="0" applyFont="1" applyFill="1" applyBorder="1" applyAlignment="1" applyProtection="1">
      <alignment horizontal="justify" vertical="center" wrapText="1"/>
      <protection locked="0"/>
    </xf>
    <xf numFmtId="0" fontId="20" fillId="33" borderId="11" xfId="0" applyFont="1" applyFill="1" applyBorder="1" applyAlignment="1" applyProtection="1">
      <alignment horizontal="justify" vertical="center" wrapText="1"/>
      <protection locked="0"/>
    </xf>
    <xf numFmtId="0" fontId="20" fillId="33" borderId="19" xfId="0" applyFont="1" applyFill="1" applyBorder="1" applyAlignment="1" applyProtection="1">
      <alignment horizontal="left" vertical="center"/>
      <protection locked="0"/>
    </xf>
    <xf numFmtId="0" fontId="20" fillId="33" borderId="0" xfId="0" applyFont="1" applyFill="1" applyAlignment="1" applyProtection="1">
      <alignment horizontal="left" vertical="center"/>
      <protection locked="0"/>
    </xf>
    <xf numFmtId="0" fontId="20" fillId="33" borderId="20" xfId="0" applyFont="1" applyFill="1" applyBorder="1" applyAlignment="1" applyProtection="1">
      <alignment horizontal="left" vertical="center"/>
      <protection locked="0"/>
    </xf>
    <xf numFmtId="0" fontId="20" fillId="33" borderId="19" xfId="0" applyFont="1" applyFill="1" applyBorder="1" applyAlignment="1" applyProtection="1">
      <alignment horizontal="left" vertical="center" wrapText="1"/>
      <protection locked="0"/>
    </xf>
    <xf numFmtId="0" fontId="20" fillId="33" borderId="20" xfId="0" applyFont="1" applyFill="1" applyBorder="1" applyAlignment="1" applyProtection="1">
      <alignment horizontal="left" vertical="center" wrapText="1"/>
      <protection locked="0"/>
    </xf>
    <xf numFmtId="0" fontId="20" fillId="33" borderId="15" xfId="0" applyFont="1" applyFill="1" applyBorder="1" applyAlignment="1" applyProtection="1">
      <alignment horizontal="distributed" vertical="center"/>
      <protection locked="0"/>
    </xf>
    <xf numFmtId="0" fontId="20" fillId="33" borderId="18" xfId="0" applyFont="1" applyFill="1" applyBorder="1" applyAlignment="1" applyProtection="1">
      <alignment horizontal="distributed" vertical="center"/>
      <protection locked="0"/>
    </xf>
    <xf numFmtId="0" fontId="20" fillId="33" borderId="16" xfId="0" applyFont="1" applyFill="1" applyBorder="1" applyAlignment="1" applyProtection="1">
      <alignment horizontal="distributed" vertical="center"/>
      <protection locked="0"/>
    </xf>
    <xf numFmtId="0" fontId="20" fillId="33" borderId="15" xfId="0" applyFont="1" applyFill="1" applyBorder="1" applyAlignment="1" applyProtection="1">
      <alignment horizontal="center" vertical="center"/>
      <protection locked="0"/>
    </xf>
    <xf numFmtId="0" fontId="20" fillId="33" borderId="16" xfId="0" applyFont="1" applyFill="1" applyBorder="1" applyAlignment="1" applyProtection="1">
      <alignment horizontal="center" vertical="center"/>
      <protection locked="0"/>
    </xf>
    <xf numFmtId="0" fontId="20" fillId="33" borderId="10" xfId="0" applyFont="1" applyFill="1" applyBorder="1" applyAlignment="1" applyProtection="1">
      <alignment horizontal="right" vertical="center"/>
      <protection locked="0"/>
    </xf>
    <xf numFmtId="0" fontId="20" fillId="33" borderId="11" xfId="0" applyFont="1" applyFill="1" applyBorder="1" applyAlignment="1" applyProtection="1">
      <alignment horizontal="right" vertical="center"/>
      <protection locked="0"/>
    </xf>
    <xf numFmtId="0" fontId="20" fillId="33" borderId="19" xfId="0" applyFont="1" applyFill="1" applyBorder="1" applyAlignment="1" applyProtection="1">
      <alignment horizontal="center" vertical="center" wrapText="1"/>
      <protection locked="0"/>
    </xf>
    <xf numFmtId="0" fontId="20" fillId="33" borderId="15" xfId="0" applyFont="1" applyFill="1" applyBorder="1" applyAlignment="1" applyProtection="1">
      <alignment horizontal="center" vertical="center" wrapText="1"/>
      <protection locked="0"/>
    </xf>
    <xf numFmtId="0" fontId="20" fillId="33" borderId="0" xfId="0" applyFont="1" applyFill="1" applyProtection="1">
      <alignment vertical="center"/>
      <protection locked="0"/>
    </xf>
    <xf numFmtId="0" fontId="20" fillId="33" borderId="13" xfId="0" applyFont="1" applyFill="1" applyBorder="1" applyAlignment="1" applyProtection="1">
      <alignment horizontal="center" vertical="center" textRotation="255" wrapText="1"/>
      <protection locked="0"/>
    </xf>
    <xf numFmtId="0" fontId="20" fillId="33" borderId="17" xfId="0" applyFont="1" applyFill="1" applyBorder="1" applyAlignment="1" applyProtection="1">
      <alignment horizontal="center" vertical="center" textRotation="255" wrapText="1"/>
      <protection locked="0"/>
    </xf>
    <xf numFmtId="0" fontId="20" fillId="33" borderId="14" xfId="0" applyFont="1" applyFill="1" applyBorder="1" applyAlignment="1" applyProtection="1">
      <alignment horizontal="center" vertical="center" textRotation="255" wrapText="1"/>
      <protection locked="0"/>
    </xf>
    <xf numFmtId="0" fontId="20" fillId="33" borderId="19" xfId="0" applyFont="1" applyFill="1" applyBorder="1" applyAlignment="1" applyProtection="1">
      <alignment horizontal="center" vertical="center" textRotation="255" wrapText="1"/>
      <protection locked="0"/>
    </xf>
    <xf numFmtId="0" fontId="20" fillId="33" borderId="0" xfId="0" applyFont="1" applyFill="1" applyAlignment="1" applyProtection="1">
      <alignment horizontal="center" vertical="center" textRotation="255" wrapText="1"/>
      <protection locked="0"/>
    </xf>
    <xf numFmtId="0" fontId="20" fillId="33" borderId="20" xfId="0" applyFont="1" applyFill="1" applyBorder="1" applyAlignment="1" applyProtection="1">
      <alignment horizontal="center" vertical="center" textRotation="255" wrapText="1"/>
      <protection locked="0"/>
    </xf>
    <xf numFmtId="0" fontId="20" fillId="33" borderId="15" xfId="0" applyFont="1" applyFill="1" applyBorder="1" applyAlignment="1" applyProtection="1">
      <alignment horizontal="center" vertical="center" textRotation="255" wrapText="1"/>
      <protection locked="0"/>
    </xf>
    <xf numFmtId="0" fontId="20" fillId="33" borderId="18" xfId="0" applyFont="1" applyFill="1" applyBorder="1" applyAlignment="1" applyProtection="1">
      <alignment horizontal="center" vertical="center" textRotation="255" wrapText="1"/>
      <protection locked="0"/>
    </xf>
    <xf numFmtId="0" fontId="20" fillId="33" borderId="16" xfId="0" applyFont="1" applyFill="1" applyBorder="1" applyAlignment="1" applyProtection="1">
      <alignment horizontal="center" vertical="center" textRotation="255" wrapText="1"/>
      <protection locked="0"/>
    </xf>
    <xf numFmtId="0" fontId="20" fillId="33" borderId="10" xfId="0" applyFont="1" applyFill="1" applyBorder="1" applyAlignment="1" applyProtection="1">
      <alignment horizontal="center" vertical="center" textRotation="255" wrapText="1"/>
      <protection locked="0"/>
    </xf>
    <xf numFmtId="0" fontId="20" fillId="33" borderId="11" xfId="0" applyFont="1" applyFill="1" applyBorder="1" applyAlignment="1" applyProtection="1">
      <alignment horizontal="center" vertical="center" textRotation="255" wrapText="1"/>
      <protection locked="0"/>
    </xf>
    <xf numFmtId="0" fontId="20" fillId="33" borderId="12" xfId="0" applyFont="1" applyFill="1" applyBorder="1" applyAlignment="1" applyProtection="1">
      <alignment horizontal="center" vertical="center" textRotation="255" wrapText="1"/>
      <protection locked="0"/>
    </xf>
    <xf numFmtId="0" fontId="20" fillId="33" borderId="10" xfId="0" applyFont="1" applyFill="1" applyBorder="1" applyAlignment="1" applyProtection="1">
      <alignment horizontal="left" vertical="center" textRotation="255"/>
      <protection locked="0"/>
    </xf>
    <xf numFmtId="0" fontId="20" fillId="33" borderId="11" xfId="0" applyFont="1" applyFill="1" applyBorder="1" applyAlignment="1" applyProtection="1">
      <alignment horizontal="left" vertical="center" textRotation="255"/>
      <protection locked="0"/>
    </xf>
    <xf numFmtId="0" fontId="20" fillId="33" borderId="12" xfId="0" applyFont="1" applyFill="1" applyBorder="1" applyAlignment="1" applyProtection="1">
      <alignment horizontal="left" vertical="center" textRotation="255"/>
      <protection locked="0"/>
    </xf>
    <xf numFmtId="0" fontId="20" fillId="33" borderId="13" xfId="0" applyFont="1" applyFill="1" applyBorder="1" applyAlignment="1" applyProtection="1">
      <alignment horizontal="center" vertical="center" textRotation="255"/>
      <protection locked="0"/>
    </xf>
    <xf numFmtId="0" fontId="20" fillId="33" borderId="17" xfId="0" applyFont="1" applyFill="1" applyBorder="1" applyAlignment="1" applyProtection="1">
      <alignment horizontal="center" vertical="center" textRotation="255"/>
      <protection locked="0"/>
    </xf>
    <xf numFmtId="0" fontId="20" fillId="33" borderId="14" xfId="0" applyFont="1" applyFill="1" applyBorder="1" applyAlignment="1" applyProtection="1">
      <alignment horizontal="center" vertical="center" textRotation="255"/>
      <protection locked="0"/>
    </xf>
    <xf numFmtId="0" fontId="20" fillId="33" borderId="19" xfId="0" applyFont="1" applyFill="1" applyBorder="1" applyAlignment="1" applyProtection="1">
      <alignment horizontal="center" vertical="center" textRotation="255"/>
      <protection locked="0"/>
    </xf>
    <xf numFmtId="0" fontId="20" fillId="33" borderId="0" xfId="0" applyFont="1" applyFill="1" applyAlignment="1" applyProtection="1">
      <alignment horizontal="center" vertical="center" textRotation="255"/>
      <protection locked="0"/>
    </xf>
    <xf numFmtId="0" fontId="20" fillId="33" borderId="20" xfId="0" applyFont="1" applyFill="1" applyBorder="1" applyAlignment="1" applyProtection="1">
      <alignment horizontal="center" vertical="center" textRotation="255"/>
      <protection locked="0"/>
    </xf>
    <xf numFmtId="0" fontId="20" fillId="33" borderId="15" xfId="0" applyFont="1" applyFill="1" applyBorder="1" applyAlignment="1" applyProtection="1">
      <alignment horizontal="center" vertical="center" textRotation="255"/>
      <protection locked="0"/>
    </xf>
    <xf numFmtId="0" fontId="20" fillId="33" borderId="18" xfId="0" applyFont="1" applyFill="1" applyBorder="1" applyAlignment="1" applyProtection="1">
      <alignment horizontal="center" vertical="center" textRotation="255"/>
      <protection locked="0"/>
    </xf>
    <xf numFmtId="0" fontId="20" fillId="33" borderId="16" xfId="0" applyFont="1" applyFill="1" applyBorder="1" applyAlignment="1" applyProtection="1">
      <alignment horizontal="center" vertical="center" textRotation="255"/>
      <protection locked="0"/>
    </xf>
    <xf numFmtId="0" fontId="20" fillId="33" borderId="15" xfId="0" applyFont="1" applyFill="1" applyBorder="1" applyAlignment="1" applyProtection="1">
      <alignment horizontal="left" vertical="top" wrapText="1"/>
      <protection locked="0"/>
    </xf>
    <xf numFmtId="0" fontId="20" fillId="33" borderId="18" xfId="0" applyFont="1" applyFill="1" applyBorder="1" applyAlignment="1" applyProtection="1">
      <alignment horizontal="left" vertical="top" wrapText="1"/>
      <protection locked="0"/>
    </xf>
    <xf numFmtId="0" fontId="20" fillId="33" borderId="16" xfId="0" applyFont="1" applyFill="1" applyBorder="1" applyAlignment="1" applyProtection="1">
      <alignment horizontal="left" vertical="top" wrapText="1"/>
      <protection locked="0"/>
    </xf>
    <xf numFmtId="0" fontId="20" fillId="33" borderId="0" xfId="0" applyFont="1" applyFill="1" applyAlignment="1" applyProtection="1">
      <alignment horizontal="left"/>
      <protection locked="0"/>
    </xf>
    <xf numFmtId="0" fontId="20" fillId="33" borderId="13" xfId="0" applyFont="1" applyFill="1" applyBorder="1" applyAlignment="1" applyProtection="1">
      <alignment horizontal="center" vertical="center" wrapText="1"/>
      <protection locked="0"/>
    </xf>
    <xf numFmtId="0" fontId="20" fillId="33" borderId="17" xfId="0" applyFont="1" applyFill="1" applyBorder="1" applyAlignment="1" applyProtection="1">
      <alignment horizontal="center" vertical="center" wrapText="1"/>
      <protection locked="0"/>
    </xf>
    <xf numFmtId="0" fontId="20" fillId="33" borderId="14" xfId="0" applyFont="1" applyFill="1" applyBorder="1" applyAlignment="1" applyProtection="1">
      <alignment horizontal="center" vertical="center" wrapText="1"/>
      <protection locked="0"/>
    </xf>
    <xf numFmtId="0" fontId="20" fillId="33" borderId="0" xfId="0" applyFont="1" applyFill="1" applyAlignment="1" applyProtection="1">
      <alignment horizontal="center" vertical="center" wrapText="1"/>
      <protection locked="0"/>
    </xf>
    <xf numFmtId="0" fontId="20" fillId="33" borderId="20" xfId="0" applyFont="1" applyFill="1" applyBorder="1" applyAlignment="1" applyProtection="1">
      <alignment horizontal="center" vertical="center" wrapText="1"/>
      <protection locked="0"/>
    </xf>
    <xf numFmtId="0" fontId="20" fillId="33" borderId="18" xfId="0" applyFont="1" applyFill="1" applyBorder="1" applyAlignment="1" applyProtection="1">
      <alignment horizontal="center" vertical="center" wrapText="1"/>
      <protection locked="0"/>
    </xf>
    <xf numFmtId="0" fontId="20" fillId="33" borderId="16" xfId="0" applyFont="1" applyFill="1" applyBorder="1" applyAlignment="1" applyProtection="1">
      <alignment horizontal="center" vertical="center" wrapText="1"/>
      <protection locked="0"/>
    </xf>
    <xf numFmtId="0" fontId="20" fillId="33" borderId="19" xfId="0" applyFont="1" applyFill="1" applyBorder="1" applyAlignment="1" applyProtection="1">
      <alignment horizontal="center" vertical="center"/>
      <protection locked="0"/>
    </xf>
    <xf numFmtId="0" fontId="20" fillId="33" borderId="20" xfId="0" applyFont="1" applyFill="1" applyBorder="1" applyAlignment="1" applyProtection="1">
      <alignment horizontal="center" vertical="center"/>
      <protection locked="0"/>
    </xf>
    <xf numFmtId="0" fontId="47" fillId="33" borderId="10" xfId="0" applyFont="1" applyFill="1" applyBorder="1" applyAlignment="1" applyProtection="1">
      <alignment horizontal="left" vertical="center" wrapText="1"/>
      <protection locked="0"/>
    </xf>
    <xf numFmtId="0" fontId="47" fillId="33" borderId="11" xfId="0" applyFont="1" applyFill="1" applyBorder="1" applyAlignment="1" applyProtection="1">
      <alignment horizontal="left" vertical="center"/>
      <protection locked="0"/>
    </xf>
    <xf numFmtId="0" fontId="47" fillId="33" borderId="12" xfId="0" applyFont="1" applyFill="1" applyBorder="1" applyAlignment="1" applyProtection="1">
      <alignment horizontal="left" vertical="center"/>
      <protection locked="0"/>
    </xf>
    <xf numFmtId="0" fontId="20" fillId="33" borderId="15" xfId="0" applyFont="1" applyFill="1" applyBorder="1" applyAlignment="1" applyProtection="1">
      <alignment horizontal="left" vertical="top"/>
      <protection locked="0"/>
    </xf>
    <xf numFmtId="0" fontId="20" fillId="33" borderId="18" xfId="0" applyFont="1" applyFill="1" applyBorder="1" applyAlignment="1" applyProtection="1">
      <alignment horizontal="left" vertical="top"/>
      <protection locked="0"/>
    </xf>
    <xf numFmtId="0" fontId="20" fillId="33" borderId="16" xfId="0" applyFont="1" applyFill="1" applyBorder="1" applyAlignment="1" applyProtection="1">
      <alignment horizontal="left" vertical="top"/>
      <protection locked="0"/>
    </xf>
    <xf numFmtId="38" fontId="20" fillId="33" borderId="10" xfId="42" applyFont="1" applyFill="1" applyBorder="1" applyAlignment="1" applyProtection="1">
      <alignment horizontal="right" vertical="center"/>
      <protection locked="0"/>
    </xf>
    <xf numFmtId="38" fontId="20" fillId="33" borderId="11" xfId="42" applyFont="1" applyFill="1" applyBorder="1" applyAlignment="1" applyProtection="1">
      <alignment horizontal="right" vertical="center"/>
      <protection locked="0"/>
    </xf>
    <xf numFmtId="0" fontId="20" fillId="33" borderId="24" xfId="0" applyFont="1" applyFill="1" applyBorder="1" applyAlignment="1" applyProtection="1">
      <alignment horizontal="left" vertical="center" wrapText="1"/>
      <protection locked="0"/>
    </xf>
    <xf numFmtId="0" fontId="20" fillId="33" borderId="25" xfId="0" applyFont="1" applyFill="1" applyBorder="1" applyAlignment="1" applyProtection="1">
      <alignment horizontal="left" vertical="center" wrapText="1"/>
      <protection locked="0"/>
    </xf>
    <xf numFmtId="0" fontId="20" fillId="33" borderId="77" xfId="0" applyFont="1" applyFill="1" applyBorder="1" applyAlignment="1" applyProtection="1">
      <alignment horizontal="left" vertical="center" wrapText="1"/>
      <protection locked="0"/>
    </xf>
    <xf numFmtId="38" fontId="20" fillId="33" borderId="24" xfId="42" applyFont="1" applyFill="1" applyBorder="1" applyAlignment="1" applyProtection="1">
      <alignment horizontal="right" vertical="center"/>
      <protection locked="0"/>
    </xf>
    <xf numFmtId="38" fontId="20" fillId="33" borderId="25" xfId="42" applyFont="1" applyFill="1" applyBorder="1" applyAlignment="1" applyProtection="1">
      <alignment horizontal="right" vertical="center"/>
      <protection locked="0"/>
    </xf>
    <xf numFmtId="0" fontId="20" fillId="33" borderId="21" xfId="0" applyFont="1" applyFill="1" applyBorder="1" applyAlignment="1" applyProtection="1">
      <alignment horizontal="left" vertical="center" wrapText="1"/>
      <protection locked="0"/>
    </xf>
    <xf numFmtId="0" fontId="20" fillId="33" borderId="22" xfId="0" applyFont="1" applyFill="1" applyBorder="1" applyAlignment="1" applyProtection="1">
      <alignment horizontal="left" vertical="center" wrapText="1"/>
      <protection locked="0"/>
    </xf>
    <xf numFmtId="38" fontId="20" fillId="33" borderId="13" xfId="42" applyFont="1" applyFill="1" applyBorder="1" applyAlignment="1" applyProtection="1">
      <alignment horizontal="right" vertical="center"/>
      <protection locked="0"/>
    </xf>
    <xf numFmtId="38" fontId="20" fillId="33" borderId="17" xfId="42" applyFont="1" applyFill="1" applyBorder="1" applyAlignment="1" applyProtection="1">
      <alignment horizontal="right" vertical="center"/>
      <protection locked="0"/>
    </xf>
    <xf numFmtId="0" fontId="20" fillId="33" borderId="22" xfId="0" applyFont="1" applyFill="1" applyBorder="1" applyAlignment="1" applyProtection="1">
      <alignment horizontal="center" vertical="center"/>
      <protection locked="0"/>
    </xf>
    <xf numFmtId="0" fontId="20" fillId="33" borderId="23" xfId="0" applyFont="1" applyFill="1" applyBorder="1" applyAlignment="1" applyProtection="1">
      <alignment horizontal="center" vertical="center"/>
      <protection locked="0"/>
    </xf>
    <xf numFmtId="0" fontId="20" fillId="33" borderId="23" xfId="0" applyFont="1" applyFill="1" applyBorder="1" applyAlignment="1" applyProtection="1">
      <alignment horizontal="left" vertical="center" wrapText="1"/>
      <protection locked="0"/>
    </xf>
    <xf numFmtId="38" fontId="20" fillId="33" borderId="21" xfId="42" applyFont="1" applyFill="1" applyBorder="1" applyAlignment="1" applyProtection="1">
      <alignment horizontal="right" vertical="center"/>
      <protection locked="0"/>
    </xf>
    <xf numFmtId="38" fontId="20" fillId="33" borderId="22" xfId="42" applyFont="1" applyFill="1" applyBorder="1" applyAlignment="1" applyProtection="1">
      <alignment horizontal="right" vertical="center"/>
      <protection locked="0"/>
    </xf>
    <xf numFmtId="38" fontId="20" fillId="33" borderId="15" xfId="42" applyFont="1" applyFill="1" applyBorder="1" applyAlignment="1" applyProtection="1">
      <alignment horizontal="right" vertical="center"/>
      <protection locked="0"/>
    </xf>
    <xf numFmtId="38" fontId="20" fillId="33" borderId="18" xfId="42" applyFont="1" applyFill="1" applyBorder="1" applyAlignment="1" applyProtection="1">
      <alignment horizontal="right" vertical="center"/>
      <protection locked="0"/>
    </xf>
    <xf numFmtId="38" fontId="20" fillId="0" borderId="10" xfId="42" applyFont="1" applyFill="1" applyBorder="1" applyAlignment="1" applyProtection="1">
      <alignment horizontal="right" vertical="center"/>
      <protection locked="0"/>
    </xf>
    <xf numFmtId="38" fontId="20" fillId="0" borderId="11" xfId="42" applyFont="1" applyFill="1" applyBorder="1" applyAlignment="1" applyProtection="1">
      <alignment horizontal="right" vertical="center"/>
      <protection locked="0"/>
    </xf>
    <xf numFmtId="0" fontId="20" fillId="33" borderId="83" xfId="0" applyFont="1" applyFill="1" applyBorder="1" applyAlignment="1" applyProtection="1">
      <alignment horizontal="left" vertical="center" wrapText="1"/>
      <protection locked="0"/>
    </xf>
    <xf numFmtId="0" fontId="20" fillId="33" borderId="79" xfId="0" applyFont="1" applyFill="1" applyBorder="1" applyAlignment="1" applyProtection="1">
      <alignment horizontal="left" vertical="center" wrapText="1"/>
      <protection locked="0"/>
    </xf>
    <xf numFmtId="0" fontId="20" fillId="33" borderId="84" xfId="0" applyFont="1" applyFill="1" applyBorder="1" applyAlignment="1" applyProtection="1">
      <alignment horizontal="left" vertical="center" wrapText="1"/>
      <protection locked="0"/>
    </xf>
    <xf numFmtId="0" fontId="20" fillId="33" borderId="85" xfId="0" applyFont="1" applyFill="1" applyBorder="1" applyAlignment="1" applyProtection="1">
      <alignment horizontal="center" vertical="center" wrapText="1"/>
      <protection locked="0"/>
    </xf>
    <xf numFmtId="0" fontId="20" fillId="33" borderId="78" xfId="0" applyFont="1" applyFill="1" applyBorder="1" applyAlignment="1" applyProtection="1">
      <alignment horizontal="center" vertical="center" wrapText="1"/>
      <protection locked="0"/>
    </xf>
    <xf numFmtId="0" fontId="20" fillId="33" borderId="86" xfId="0" applyFont="1" applyFill="1" applyBorder="1" applyAlignment="1" applyProtection="1">
      <alignment horizontal="center" vertical="center" wrapText="1"/>
      <protection locked="0"/>
    </xf>
    <xf numFmtId="0" fontId="20" fillId="33" borderId="12" xfId="0" applyFont="1" applyFill="1" applyBorder="1" applyAlignment="1" applyProtection="1">
      <alignment horizontal="justify" vertical="center" wrapText="1"/>
      <protection locked="0"/>
    </xf>
    <xf numFmtId="0" fontId="20" fillId="33" borderId="13" xfId="0" applyFont="1" applyFill="1" applyBorder="1" applyAlignment="1" applyProtection="1">
      <alignment horizontal="left" vertical="justify" wrapText="1"/>
      <protection locked="0"/>
    </xf>
    <xf numFmtId="0" fontId="20" fillId="33" borderId="17" xfId="0" applyFont="1" applyFill="1" applyBorder="1" applyAlignment="1" applyProtection="1">
      <alignment horizontal="left" vertical="justify" wrapText="1"/>
      <protection locked="0"/>
    </xf>
    <xf numFmtId="0" fontId="20" fillId="33" borderId="14" xfId="0" applyFont="1" applyFill="1" applyBorder="1" applyAlignment="1" applyProtection="1">
      <alignment horizontal="left" vertical="justify" wrapText="1"/>
      <protection locked="0"/>
    </xf>
    <xf numFmtId="0" fontId="20" fillId="33" borderId="15" xfId="0" applyFont="1" applyFill="1" applyBorder="1" applyAlignment="1" applyProtection="1">
      <alignment horizontal="left" vertical="justify" wrapText="1"/>
      <protection locked="0"/>
    </xf>
    <xf numFmtId="0" fontId="20" fillId="33" borderId="18" xfId="0" applyFont="1" applyFill="1" applyBorder="1" applyAlignment="1" applyProtection="1">
      <alignment horizontal="left" vertical="justify" wrapText="1"/>
      <protection locked="0"/>
    </xf>
    <xf numFmtId="0" fontId="20" fillId="33" borderId="16" xfId="0" applyFont="1" applyFill="1" applyBorder="1" applyAlignment="1" applyProtection="1">
      <alignment horizontal="left" vertical="justify" wrapText="1"/>
      <protection locked="0"/>
    </xf>
    <xf numFmtId="0" fontId="20" fillId="33" borderId="13" xfId="0" applyFont="1" applyFill="1" applyBorder="1" applyAlignment="1" applyProtection="1">
      <alignment horizontal="left"/>
      <protection locked="0"/>
    </xf>
    <xf numFmtId="0" fontId="20" fillId="33" borderId="17" xfId="0" applyFont="1" applyFill="1" applyBorder="1" applyAlignment="1" applyProtection="1">
      <alignment horizontal="left"/>
      <protection locked="0"/>
    </xf>
    <xf numFmtId="0" fontId="20" fillId="33" borderId="14" xfId="0" applyFont="1" applyFill="1" applyBorder="1" applyAlignment="1" applyProtection="1">
      <alignment horizontal="left"/>
      <protection locked="0"/>
    </xf>
    <xf numFmtId="0" fontId="20" fillId="33" borderId="0" xfId="0" applyFont="1" applyFill="1" applyAlignment="1" applyProtection="1">
      <alignment horizontal="left" wrapText="1"/>
      <protection locked="0"/>
    </xf>
    <xf numFmtId="0" fontId="20" fillId="33" borderId="20" xfId="0" applyFont="1" applyFill="1" applyBorder="1" applyAlignment="1" applyProtection="1">
      <alignment horizontal="left" wrapText="1"/>
      <protection locked="0"/>
    </xf>
    <xf numFmtId="0" fontId="20" fillId="33" borderId="19" xfId="0" applyFont="1" applyFill="1" applyBorder="1" applyAlignment="1" applyProtection="1">
      <alignment horizontal="left" vertical="top" wrapText="1"/>
      <protection locked="0"/>
    </xf>
    <xf numFmtId="0" fontId="20" fillId="33" borderId="0" xfId="0" applyFont="1" applyFill="1" applyAlignment="1" applyProtection="1">
      <alignment horizontal="left" vertical="top" wrapText="1"/>
      <protection locked="0"/>
    </xf>
    <xf numFmtId="0" fontId="20" fillId="33" borderId="20" xfId="0" applyFont="1" applyFill="1" applyBorder="1" applyAlignment="1" applyProtection="1">
      <alignment horizontal="left" vertical="top" wrapText="1"/>
      <protection locked="0"/>
    </xf>
    <xf numFmtId="0" fontId="20" fillId="33" borderId="11" xfId="0" applyFont="1" applyFill="1" applyBorder="1" applyAlignment="1" applyProtection="1">
      <alignment horizontal="center" vertical="center" wrapText="1"/>
      <protection locked="0"/>
    </xf>
    <xf numFmtId="0" fontId="20" fillId="33" borderId="12" xfId="0" applyFont="1" applyFill="1" applyBorder="1" applyAlignment="1" applyProtection="1">
      <alignment horizontal="center" vertical="center" wrapText="1"/>
      <protection locked="0"/>
    </xf>
    <xf numFmtId="0" fontId="20" fillId="33" borderId="10" xfId="0" applyFont="1" applyFill="1" applyBorder="1" applyAlignment="1" applyProtection="1">
      <alignment horizontal="center" vertical="center" wrapText="1"/>
      <protection locked="0"/>
    </xf>
    <xf numFmtId="38" fontId="20" fillId="0" borderId="10" xfId="0" applyNumberFormat="1" applyFont="1" applyFill="1" applyBorder="1" applyAlignment="1" applyProtection="1">
      <alignment horizontal="right" vertical="center"/>
      <protection locked="0"/>
    </xf>
    <xf numFmtId="0" fontId="20" fillId="0" borderId="11" xfId="0" applyFont="1" applyFill="1" applyBorder="1" applyAlignment="1" applyProtection="1">
      <alignment horizontal="right" vertical="center"/>
      <protection locked="0"/>
    </xf>
    <xf numFmtId="0" fontId="47" fillId="33" borderId="11" xfId="0" applyFont="1" applyFill="1" applyBorder="1" applyAlignment="1" applyProtection="1">
      <alignment horizontal="left" vertical="center" wrapText="1"/>
      <protection locked="0"/>
    </xf>
    <xf numFmtId="0" fontId="47" fillId="33" borderId="12" xfId="0" applyFont="1" applyFill="1" applyBorder="1" applyAlignment="1" applyProtection="1">
      <alignment horizontal="left" vertical="center" wrapText="1"/>
      <protection locked="0"/>
    </xf>
    <xf numFmtId="0" fontId="20" fillId="33" borderId="13" xfId="0" applyFont="1" applyFill="1" applyBorder="1" applyAlignment="1" applyProtection="1">
      <alignment horizontal="left" vertical="top" wrapText="1"/>
      <protection locked="0"/>
    </xf>
    <xf numFmtId="0" fontId="20" fillId="33" borderId="17" xfId="0" applyFont="1" applyFill="1" applyBorder="1" applyAlignment="1" applyProtection="1">
      <alignment horizontal="left" vertical="top" wrapText="1"/>
      <protection locked="0"/>
    </xf>
    <xf numFmtId="0" fontId="20" fillId="33" borderId="14" xfId="0" applyFont="1" applyFill="1" applyBorder="1" applyAlignment="1" applyProtection="1">
      <alignment horizontal="left" vertical="top" wrapText="1"/>
      <protection locked="0"/>
    </xf>
    <xf numFmtId="0" fontId="20" fillId="33" borderId="13" xfId="0" applyFont="1" applyFill="1" applyBorder="1" applyAlignment="1" applyProtection="1">
      <alignment horizontal="left" wrapText="1"/>
      <protection locked="0"/>
    </xf>
    <xf numFmtId="0" fontId="20" fillId="33" borderId="17" xfId="0" applyFont="1" applyFill="1" applyBorder="1" applyAlignment="1" applyProtection="1">
      <alignment horizontal="left" wrapText="1"/>
      <protection locked="0"/>
    </xf>
    <xf numFmtId="0" fontId="20" fillId="33" borderId="14" xfId="0" applyFont="1" applyFill="1" applyBorder="1" applyAlignment="1" applyProtection="1">
      <alignment horizontal="left" wrapText="1"/>
      <protection locked="0"/>
    </xf>
    <xf numFmtId="0" fontId="47" fillId="33" borderId="10" xfId="0" applyFont="1" applyFill="1" applyBorder="1" applyAlignment="1" applyProtection="1">
      <alignment horizontal="left" vertical="center"/>
      <protection locked="0"/>
    </xf>
    <xf numFmtId="0" fontId="20" fillId="33" borderId="19" xfId="0" applyFont="1" applyFill="1" applyBorder="1" applyAlignment="1" applyProtection="1">
      <alignment horizontal="left" wrapText="1"/>
      <protection locked="0"/>
    </xf>
    <xf numFmtId="0" fontId="20" fillId="33" borderId="12" xfId="0" applyFont="1" applyFill="1" applyBorder="1" applyAlignment="1" applyProtection="1">
      <alignment horizontal="distributed" vertical="center" wrapText="1"/>
      <protection locked="0"/>
    </xf>
    <xf numFmtId="0" fontId="20" fillId="33" borderId="10" xfId="0" applyFont="1" applyFill="1" applyBorder="1" applyAlignment="1" applyProtection="1">
      <alignment vertical="center" wrapText="1"/>
      <protection locked="0"/>
    </xf>
    <xf numFmtId="0" fontId="20" fillId="33" borderId="11" xfId="0" applyFont="1" applyFill="1" applyBorder="1" applyAlignment="1" applyProtection="1">
      <alignment vertical="center" wrapText="1"/>
      <protection locked="0"/>
    </xf>
    <xf numFmtId="0" fontId="20" fillId="33" borderId="12" xfId="0" applyFont="1" applyFill="1" applyBorder="1" applyAlignment="1" applyProtection="1">
      <alignment vertical="center" wrapText="1"/>
      <protection locked="0"/>
    </xf>
    <xf numFmtId="0" fontId="38" fillId="0" borderId="73" xfId="0" applyFont="1" applyBorder="1" applyAlignment="1">
      <alignment horizontal="center" vertical="center" wrapText="1"/>
    </xf>
    <xf numFmtId="0" fontId="32" fillId="0" borderId="74" xfId="0" applyFont="1" applyBorder="1" applyAlignment="1">
      <alignment horizontal="center" vertical="center" wrapText="1"/>
    </xf>
    <xf numFmtId="0" fontId="33" fillId="0" borderId="69" xfId="0" applyFont="1" applyBorder="1" applyAlignment="1">
      <alignment horizontal="left" vertical="center" wrapText="1"/>
    </xf>
    <xf numFmtId="0" fontId="21" fillId="0" borderId="70" xfId="0" applyFont="1" applyBorder="1" applyAlignment="1">
      <alignment horizontal="left" vertical="center" wrapText="1"/>
    </xf>
    <xf numFmtId="0" fontId="21" fillId="0" borderId="71" xfId="0" applyFont="1" applyBorder="1" applyAlignment="1">
      <alignment horizontal="left" vertical="center" wrapText="1"/>
    </xf>
    <xf numFmtId="0" fontId="21" fillId="0" borderId="55" xfId="0" applyFont="1" applyBorder="1" applyAlignment="1">
      <alignment horizontal="left" vertical="center" wrapText="1"/>
    </xf>
    <xf numFmtId="0" fontId="21" fillId="0" borderId="56" xfId="0" applyFont="1" applyBorder="1" applyAlignment="1">
      <alignment horizontal="left" vertical="center"/>
    </xf>
    <xf numFmtId="0" fontId="21" fillId="0" borderId="57" xfId="0" applyFont="1" applyBorder="1" applyAlignment="1">
      <alignment horizontal="left" vertical="center"/>
    </xf>
    <xf numFmtId="0" fontId="21" fillId="0" borderId="58" xfId="0" applyFont="1" applyBorder="1" applyAlignment="1">
      <alignment horizontal="left" vertical="center"/>
    </xf>
    <xf numFmtId="0" fontId="21" fillId="0" borderId="59" xfId="0" applyFont="1" applyBorder="1" applyAlignment="1">
      <alignment horizontal="left" vertical="center"/>
    </xf>
    <xf numFmtId="0" fontId="21" fillId="0" borderId="60" xfId="0" applyFont="1" applyBorder="1" applyAlignment="1">
      <alignment horizontal="left" vertical="center"/>
    </xf>
    <xf numFmtId="0" fontId="21" fillId="37" borderId="0" xfId="0" applyFont="1" applyFill="1" applyAlignment="1">
      <alignment horizontal="center" vertical="center"/>
    </xf>
    <xf numFmtId="0" fontId="21" fillId="38" borderId="0" xfId="0" applyFont="1" applyFill="1" applyAlignment="1">
      <alignment horizontal="center" vertical="center"/>
    </xf>
    <xf numFmtId="0" fontId="21" fillId="0" borderId="0" xfId="0" applyFont="1" applyAlignment="1">
      <alignment horizontal="center" vertical="center" wrapText="1"/>
    </xf>
    <xf numFmtId="0" fontId="39" fillId="0" borderId="73" xfId="0" applyFont="1" applyBorder="1" applyAlignment="1">
      <alignment horizontal="center" vertical="center" wrapText="1"/>
    </xf>
    <xf numFmtId="0" fontId="37" fillId="0" borderId="74" xfId="0" applyFont="1" applyBorder="1" applyAlignment="1">
      <alignment horizontal="center" vertical="center" wrapText="1"/>
    </xf>
    <xf numFmtId="0" fontId="21" fillId="0" borderId="32" xfId="0" applyFont="1" applyBorder="1" applyAlignment="1">
      <alignment horizontal="left" vertical="center" wrapText="1"/>
    </xf>
    <xf numFmtId="0" fontId="21" fillId="0" borderId="33" xfId="0" applyFont="1" applyBorder="1" applyAlignment="1">
      <alignment horizontal="left" vertical="center" wrapText="1"/>
    </xf>
    <xf numFmtId="0" fontId="21" fillId="0" borderId="34" xfId="0" applyFont="1" applyBorder="1" applyAlignment="1">
      <alignment horizontal="left" vertical="center" wrapText="1"/>
    </xf>
    <xf numFmtId="0" fontId="21" fillId="0" borderId="36" xfId="0" applyFont="1" applyBorder="1" applyAlignment="1">
      <alignment horizontal="left" vertical="center" wrapText="1"/>
    </xf>
    <xf numFmtId="0" fontId="21" fillId="0" borderId="37" xfId="0" applyFont="1" applyBorder="1" applyAlignment="1">
      <alignment horizontal="left" vertical="center" wrapText="1"/>
    </xf>
    <xf numFmtId="0" fontId="21" fillId="0" borderId="38" xfId="0" applyFont="1" applyBorder="1" applyAlignment="1">
      <alignment horizontal="left" vertical="center" wrapText="1"/>
    </xf>
    <xf numFmtId="0" fontId="21" fillId="40" borderId="0" xfId="0" applyFont="1" applyFill="1" applyAlignment="1">
      <alignment horizontal="left" vertical="center" wrapText="1"/>
    </xf>
    <xf numFmtId="0" fontId="21" fillId="35" borderId="0" xfId="0" applyFont="1" applyFill="1" applyAlignment="1">
      <alignment horizontal="left" vertical="center" wrapText="1"/>
    </xf>
    <xf numFmtId="0" fontId="21" fillId="40" borderId="0" xfId="0" applyFont="1" applyFill="1" applyAlignment="1">
      <alignment horizontal="left" vertical="center"/>
    </xf>
    <xf numFmtId="0" fontId="21" fillId="0" borderId="44" xfId="0" applyFont="1" applyBorder="1" applyAlignment="1">
      <alignment horizontal="left" vertical="center"/>
    </xf>
    <xf numFmtId="0" fontId="21" fillId="0" borderId="0" xfId="0" applyFont="1" applyAlignment="1">
      <alignment horizontal="left" vertical="center"/>
    </xf>
    <xf numFmtId="0" fontId="21" fillId="0" borderId="0" xfId="0" applyFont="1" applyBorder="1" applyAlignment="1">
      <alignment horizontal="left" vertical="center"/>
    </xf>
    <xf numFmtId="0" fontId="39" fillId="0" borderId="74" xfId="0" applyFont="1" applyBorder="1" applyAlignment="1">
      <alignment horizontal="center" vertical="center" wrapText="1"/>
    </xf>
    <xf numFmtId="0" fontId="21" fillId="49" borderId="13" xfId="0" applyFont="1" applyFill="1" applyBorder="1" applyAlignment="1">
      <alignment horizontal="left" vertical="center" wrapText="1"/>
    </xf>
    <xf numFmtId="0" fontId="21" fillId="49" borderId="17" xfId="0" applyFont="1" applyFill="1" applyBorder="1" applyAlignment="1">
      <alignment horizontal="left" vertical="center" wrapText="1"/>
    </xf>
    <xf numFmtId="0" fontId="21" fillId="49" borderId="14" xfId="0" applyFont="1" applyFill="1" applyBorder="1" applyAlignment="1">
      <alignment horizontal="left" vertical="center" wrapText="1"/>
    </xf>
    <xf numFmtId="0" fontId="21" fillId="35" borderId="0" xfId="0" applyFont="1" applyFill="1" applyAlignment="1">
      <alignment horizontal="left" vertical="center"/>
    </xf>
    <xf numFmtId="0" fontId="33" fillId="0" borderId="70" xfId="0" applyFont="1" applyBorder="1" applyAlignment="1">
      <alignment horizontal="left" vertical="center" wrapText="1"/>
    </xf>
    <xf numFmtId="0" fontId="33" fillId="0" borderId="71" xfId="0" applyFont="1" applyBorder="1" applyAlignment="1">
      <alignment horizontal="left" vertical="center" wrapText="1"/>
    </xf>
    <xf numFmtId="0" fontId="21" fillId="40" borderId="0" xfId="0" applyFont="1" applyFill="1" applyAlignment="1">
      <alignment horizontal="center" vertical="center" wrapText="1"/>
    </xf>
    <xf numFmtId="0" fontId="25" fillId="41" borderId="0" xfId="0" applyFont="1" applyFill="1" applyAlignment="1">
      <alignment horizontal="center" vertical="center"/>
    </xf>
    <xf numFmtId="0" fontId="33" fillId="0" borderId="32" xfId="0" applyFont="1" applyBorder="1" applyAlignment="1">
      <alignment horizontal="left" vertical="center" wrapText="1"/>
    </xf>
    <xf numFmtId="0" fontId="33" fillId="0" borderId="33" xfId="0" applyFont="1" applyBorder="1" applyAlignment="1">
      <alignment horizontal="left" vertical="center" wrapText="1"/>
    </xf>
    <xf numFmtId="0" fontId="33" fillId="0" borderId="34" xfId="0" applyFont="1" applyBorder="1" applyAlignment="1">
      <alignment horizontal="left" vertical="center" wrapText="1"/>
    </xf>
    <xf numFmtId="0" fontId="33" fillId="0" borderId="36" xfId="0" applyFont="1" applyBorder="1" applyAlignment="1">
      <alignment horizontal="left" vertical="center" wrapText="1"/>
    </xf>
    <xf numFmtId="0" fontId="33" fillId="0" borderId="37" xfId="0" applyFont="1" applyBorder="1" applyAlignment="1">
      <alignment horizontal="left" vertical="center" wrapText="1"/>
    </xf>
    <xf numFmtId="0" fontId="33" fillId="0" borderId="38" xfId="0" applyFont="1" applyBorder="1" applyAlignment="1">
      <alignment horizontal="left" vertical="center" wrapText="1"/>
    </xf>
    <xf numFmtId="0" fontId="21" fillId="0" borderId="56" xfId="0" applyFont="1" applyBorder="1" applyAlignment="1">
      <alignment horizontal="left" vertical="center" wrapText="1"/>
    </xf>
    <xf numFmtId="0" fontId="21" fillId="0" borderId="57" xfId="0" applyFont="1" applyBorder="1" applyAlignment="1">
      <alignment horizontal="left" vertical="center" wrapText="1"/>
    </xf>
    <xf numFmtId="0" fontId="21" fillId="0" borderId="58" xfId="0" applyFont="1" applyBorder="1" applyAlignment="1">
      <alignment horizontal="left" vertical="center" wrapText="1"/>
    </xf>
    <xf numFmtId="0" fontId="21" fillId="0" borderId="59" xfId="0" applyFont="1" applyBorder="1" applyAlignment="1">
      <alignment horizontal="left" vertical="center" wrapText="1"/>
    </xf>
    <xf numFmtId="0" fontId="21" fillId="0" borderId="60" xfId="0" applyFont="1" applyBorder="1" applyAlignment="1">
      <alignment horizontal="left" vertical="center" wrapText="1"/>
    </xf>
    <xf numFmtId="0" fontId="21" fillId="0" borderId="0" xfId="0" applyFont="1" applyFill="1" applyBorder="1" applyAlignment="1">
      <alignment horizontal="center" vertical="center" wrapText="1"/>
    </xf>
    <xf numFmtId="0" fontId="25" fillId="0" borderId="10" xfId="0" applyFont="1" applyFill="1" applyBorder="1" applyAlignment="1">
      <alignment horizontal="left" vertical="center"/>
    </xf>
    <xf numFmtId="0" fontId="25" fillId="0" borderId="11" xfId="0" applyFont="1" applyFill="1" applyBorder="1" applyAlignment="1">
      <alignment horizontal="left" vertical="center"/>
    </xf>
    <xf numFmtId="0" fontId="25" fillId="0" borderId="12" xfId="0" applyFont="1" applyFill="1" applyBorder="1" applyAlignment="1">
      <alignment horizontal="left" vertical="center"/>
    </xf>
    <xf numFmtId="0" fontId="21" fillId="0" borderId="20" xfId="0" applyFont="1" applyBorder="1" applyAlignment="1">
      <alignment horizontal="left" vertical="center"/>
    </xf>
    <xf numFmtId="0" fontId="21" fillId="50" borderId="13" xfId="0" applyFont="1" applyFill="1" applyBorder="1" applyAlignment="1">
      <alignment horizontal="left" vertical="center" wrapText="1"/>
    </xf>
    <xf numFmtId="0" fontId="21" fillId="50" borderId="17" xfId="0" applyFont="1" applyFill="1" applyBorder="1" applyAlignment="1">
      <alignment horizontal="left" vertical="center" wrapText="1"/>
    </xf>
    <xf numFmtId="0" fontId="21" fillId="50" borderId="14" xfId="0" applyFont="1" applyFill="1" applyBorder="1" applyAlignment="1">
      <alignment horizontal="left" vertical="center" wrapText="1"/>
    </xf>
    <xf numFmtId="0" fontId="21" fillId="43" borderId="0" xfId="0" applyFont="1" applyFill="1" applyAlignment="1">
      <alignment horizontal="left" vertical="center" wrapText="1"/>
    </xf>
    <xf numFmtId="38" fontId="21" fillId="0" borderId="0" xfId="42" applyFont="1" applyAlignment="1">
      <alignment horizontal="center" vertical="center" wrapText="1"/>
    </xf>
    <xf numFmtId="0" fontId="21" fillId="0" borderId="61" xfId="0" applyFont="1" applyBorder="1" applyAlignment="1">
      <alignment horizontal="left" vertical="center" wrapText="1"/>
    </xf>
    <xf numFmtId="0" fontId="21" fillId="0" borderId="0" xfId="0" applyFont="1" applyBorder="1" applyAlignment="1">
      <alignment horizontal="left" vertical="center" wrapText="1"/>
    </xf>
    <xf numFmtId="0" fontId="21" fillId="0" borderId="62" xfId="0" applyFont="1" applyBorder="1" applyAlignment="1">
      <alignment horizontal="left" vertical="center" wrapText="1"/>
    </xf>
    <xf numFmtId="0" fontId="21" fillId="43" borderId="0" xfId="0" applyFont="1" applyFill="1" applyAlignment="1">
      <alignment vertical="center" wrapText="1"/>
    </xf>
    <xf numFmtId="0" fontId="25" fillId="42" borderId="0" xfId="0" applyFont="1" applyFill="1" applyAlignment="1">
      <alignment horizontal="center" vertical="center"/>
    </xf>
    <xf numFmtId="3" fontId="16" fillId="35" borderId="0" xfId="0" applyNumberFormat="1" applyFont="1" applyFill="1" applyAlignment="1">
      <alignment horizontal="right" vertical="center"/>
    </xf>
    <xf numFmtId="0" fontId="21" fillId="38" borderId="0" xfId="0" applyFont="1" applyFill="1" applyAlignment="1">
      <alignment horizontal="center" vertical="center" wrapText="1"/>
    </xf>
    <xf numFmtId="0" fontId="25" fillId="35" borderId="42" xfId="0" applyFont="1" applyFill="1" applyBorder="1" applyAlignment="1">
      <alignment horizontal="left" vertical="center"/>
    </xf>
    <xf numFmtId="0" fontId="25" fillId="35" borderId="0" xfId="0" applyFont="1" applyFill="1" applyBorder="1" applyAlignment="1">
      <alignment horizontal="left" vertical="center"/>
    </xf>
    <xf numFmtId="0" fontId="25" fillId="35" borderId="49" xfId="0" applyFont="1" applyFill="1" applyBorder="1" applyAlignment="1">
      <alignment horizontal="left" vertical="center"/>
    </xf>
    <xf numFmtId="3" fontId="28" fillId="35" borderId="0" xfId="0" applyNumberFormat="1" applyFont="1" applyFill="1" applyAlignment="1">
      <alignment horizontal="right" vertical="center"/>
    </xf>
    <xf numFmtId="0" fontId="25" fillId="35" borderId="42" xfId="0" applyFont="1" applyFill="1" applyBorder="1" applyAlignment="1">
      <alignment horizontal="left" vertical="center" wrapText="1"/>
    </xf>
    <xf numFmtId="0" fontId="25" fillId="35" borderId="0" xfId="0" applyFont="1" applyFill="1" applyBorder="1" applyAlignment="1">
      <alignment horizontal="left" vertical="center" wrapText="1"/>
    </xf>
    <xf numFmtId="0" fontId="25" fillId="35" borderId="49" xfId="0" applyFont="1" applyFill="1" applyBorder="1" applyAlignment="1">
      <alignment horizontal="left" vertical="center" wrapText="1"/>
    </xf>
    <xf numFmtId="0" fontId="25" fillId="35" borderId="50" xfId="0" applyFont="1" applyFill="1" applyBorder="1" applyAlignment="1">
      <alignment horizontal="left" vertical="center"/>
    </xf>
    <xf numFmtId="0" fontId="25" fillId="35" borderId="54" xfId="0" applyFont="1" applyFill="1" applyBorder="1" applyAlignment="1">
      <alignment horizontal="left" vertical="center"/>
    </xf>
    <xf numFmtId="0" fontId="25" fillId="35" borderId="51" xfId="0" applyFont="1" applyFill="1" applyBorder="1" applyAlignment="1">
      <alignment horizontal="left" vertical="center"/>
    </xf>
    <xf numFmtId="0" fontId="25" fillId="42" borderId="49" xfId="0" applyFont="1" applyFill="1" applyBorder="1" applyAlignment="1">
      <alignment horizontal="center" vertical="center"/>
    </xf>
    <xf numFmtId="0" fontId="25" fillId="42" borderId="47" xfId="0" applyFont="1" applyFill="1" applyBorder="1" applyAlignment="1">
      <alignment horizontal="center" vertical="center"/>
    </xf>
    <xf numFmtId="0" fontId="25" fillId="42" borderId="53" xfId="0" applyFont="1" applyFill="1" applyBorder="1" applyAlignment="1">
      <alignment horizontal="center" vertical="center"/>
    </xf>
    <xf numFmtId="0" fontId="25" fillId="42" borderId="48" xfId="0" applyFont="1" applyFill="1" applyBorder="1" applyAlignment="1">
      <alignment horizontal="center" vertical="center"/>
    </xf>
    <xf numFmtId="0" fontId="29" fillId="35" borderId="42" xfId="0" applyFont="1" applyFill="1" applyBorder="1" applyAlignment="1">
      <alignment horizontal="left" vertical="center"/>
    </xf>
    <xf numFmtId="0" fontId="29" fillId="35" borderId="0" xfId="0" applyFont="1" applyFill="1" applyBorder="1" applyAlignment="1">
      <alignment horizontal="left" vertical="center"/>
    </xf>
    <xf numFmtId="0" fontId="29" fillId="35" borderId="49" xfId="0" applyFont="1" applyFill="1" applyBorder="1" applyAlignment="1">
      <alignment horizontal="left" vertical="center"/>
    </xf>
    <xf numFmtId="0" fontId="38" fillId="0" borderId="32" xfId="0" applyFont="1" applyBorder="1" applyAlignment="1">
      <alignment horizontal="center" vertical="center" wrapText="1"/>
    </xf>
    <xf numFmtId="0" fontId="32" fillId="0" borderId="36" xfId="0" applyFont="1" applyBorder="1" applyAlignment="1">
      <alignment horizontal="center" vertical="center" wrapText="1"/>
    </xf>
    <xf numFmtId="0" fontId="40" fillId="0" borderId="75" xfId="0" applyFont="1" applyBorder="1" applyAlignment="1">
      <alignment horizontal="center" vertical="center" wrapText="1"/>
    </xf>
    <xf numFmtId="0" fontId="37" fillId="0" borderId="76" xfId="0" applyFont="1" applyBorder="1" applyAlignment="1">
      <alignment horizontal="center" vertical="center" wrapText="1"/>
    </xf>
    <xf numFmtId="0" fontId="21" fillId="0" borderId="63" xfId="0" applyFont="1" applyBorder="1" applyAlignment="1">
      <alignment horizontal="left" vertical="center" wrapText="1"/>
    </xf>
    <xf numFmtId="0" fontId="21" fillId="0" borderId="64" xfId="0" applyFont="1" applyBorder="1" applyAlignment="1">
      <alignment horizontal="left" vertical="center" wrapText="1"/>
    </xf>
    <xf numFmtId="0" fontId="21" fillId="0" borderId="65" xfId="0" applyFont="1" applyBorder="1" applyAlignment="1">
      <alignment horizontal="left" vertical="center" wrapText="1"/>
    </xf>
    <xf numFmtId="0" fontId="21" fillId="0" borderId="66" xfId="0" applyFont="1" applyBorder="1" applyAlignment="1">
      <alignment horizontal="left" vertical="center" wrapText="1"/>
    </xf>
    <xf numFmtId="0" fontId="21" fillId="0" borderId="67" xfId="0" applyFont="1" applyBorder="1" applyAlignment="1">
      <alignment horizontal="left" vertical="center" wrapText="1"/>
    </xf>
    <xf numFmtId="0" fontId="21" fillId="0" borderId="68" xfId="0" applyFont="1" applyBorder="1" applyAlignment="1">
      <alignment horizontal="left" vertical="center" wrapText="1"/>
    </xf>
    <xf numFmtId="0" fontId="25" fillId="0" borderId="10" xfId="0" applyFont="1" applyFill="1" applyBorder="1" applyAlignment="1">
      <alignment horizontal="left" vertical="center" wrapText="1"/>
    </xf>
    <xf numFmtId="0" fontId="33" fillId="0" borderId="0" xfId="0" applyFont="1" applyAlignment="1">
      <alignment horizontal="left" vertical="center" wrapText="1"/>
    </xf>
    <xf numFmtId="0" fontId="25" fillId="44" borderId="0" xfId="0" applyFont="1" applyFill="1" applyAlignment="1">
      <alignment horizontal="center" vertical="center"/>
    </xf>
    <xf numFmtId="0" fontId="44" fillId="40" borderId="0" xfId="0" applyFont="1" applyFill="1" applyAlignment="1">
      <alignment horizontal="left" vertical="center" wrapText="1"/>
    </xf>
    <xf numFmtId="0" fontId="44" fillId="43" borderId="0" xfId="0" applyFont="1" applyFill="1" applyAlignment="1">
      <alignment horizontal="left" vertical="center" wrapText="1"/>
    </xf>
    <xf numFmtId="0" fontId="44" fillId="35" borderId="0" xfId="0" applyFont="1" applyFill="1" applyAlignment="1">
      <alignment horizontal="left" vertical="center" wrapText="1"/>
    </xf>
    <xf numFmtId="0" fontId="33" fillId="0" borderId="32" xfId="0" applyFont="1" applyFill="1" applyBorder="1" applyAlignment="1">
      <alignment horizontal="left" vertical="center" wrapText="1"/>
    </xf>
    <xf numFmtId="0" fontId="21" fillId="0" borderId="33" xfId="0" applyFont="1" applyFill="1" applyBorder="1" applyAlignment="1">
      <alignment horizontal="left" vertical="center" wrapText="1"/>
    </xf>
    <xf numFmtId="0" fontId="21" fillId="0" borderId="34" xfId="0" applyFont="1" applyFill="1" applyBorder="1" applyAlignment="1">
      <alignment horizontal="left" vertical="center" wrapText="1"/>
    </xf>
    <xf numFmtId="0" fontId="21" fillId="0" borderId="36" xfId="0" applyFont="1" applyFill="1" applyBorder="1" applyAlignment="1">
      <alignment horizontal="left" vertical="center" wrapText="1"/>
    </xf>
    <xf numFmtId="0" fontId="21" fillId="0" borderId="37" xfId="0" applyFont="1" applyFill="1" applyBorder="1" applyAlignment="1">
      <alignment horizontal="left" vertical="center" wrapText="1"/>
    </xf>
    <xf numFmtId="0" fontId="21" fillId="0" borderId="38" xfId="0" applyFont="1" applyFill="1" applyBorder="1" applyAlignment="1">
      <alignment horizontal="left" vertical="center" wrapText="1"/>
    </xf>
    <xf numFmtId="0" fontId="25" fillId="46" borderId="0" xfId="0" applyFont="1" applyFill="1" applyBorder="1" applyAlignment="1">
      <alignment horizontal="center" vertical="center" wrapText="1"/>
    </xf>
    <xf numFmtId="0" fontId="33" fillId="46" borderId="0" xfId="0" applyFont="1" applyFill="1" applyBorder="1" applyAlignment="1">
      <alignment horizontal="center" vertical="center" wrapText="1"/>
    </xf>
    <xf numFmtId="0" fontId="21" fillId="0" borderId="55" xfId="0" applyFont="1" applyFill="1" applyBorder="1" applyAlignment="1">
      <alignment horizontal="left" vertical="center" wrapText="1"/>
    </xf>
    <xf numFmtId="0" fontId="21" fillId="0" borderId="56" xfId="0" applyFont="1" applyFill="1" applyBorder="1" applyAlignment="1">
      <alignment horizontal="left" vertical="center" wrapText="1"/>
    </xf>
    <xf numFmtId="0" fontId="21" fillId="0" borderId="57" xfId="0" applyFont="1" applyFill="1" applyBorder="1" applyAlignment="1">
      <alignment horizontal="left" vertical="center" wrapText="1"/>
    </xf>
    <xf numFmtId="0" fontId="21" fillId="0" borderId="58" xfId="0" applyFont="1" applyFill="1" applyBorder="1" applyAlignment="1">
      <alignment horizontal="left" vertical="center" wrapText="1"/>
    </xf>
    <xf numFmtId="0" fontId="21" fillId="0" borderId="59" xfId="0" applyFont="1" applyFill="1" applyBorder="1" applyAlignment="1">
      <alignment horizontal="left" vertical="center" wrapText="1"/>
    </xf>
    <xf numFmtId="0" fontId="21" fillId="0" borderId="60" xfId="0" applyFont="1" applyFill="1" applyBorder="1" applyAlignment="1">
      <alignment horizontal="left" vertical="center" wrapText="1"/>
    </xf>
    <xf numFmtId="0" fontId="21" fillId="0" borderId="0" xfId="0" applyFont="1" applyAlignment="1">
      <alignment horizontal="left" vertical="center" wrapText="1"/>
    </xf>
    <xf numFmtId="0" fontId="21" fillId="45" borderId="0" xfId="0" applyFont="1" applyFill="1" applyAlignment="1">
      <alignment horizontal="left" vertical="center" wrapText="1"/>
    </xf>
    <xf numFmtId="0" fontId="21" fillId="45" borderId="0" xfId="0" applyFont="1" applyFill="1" applyAlignment="1">
      <alignment horizontal="lef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xfId="43" builtinId="5"/>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FFCCFF"/>
      <color rgb="FFFFFFCC"/>
      <color rgb="FFFF9999"/>
      <color rgb="FFCCCCFF"/>
      <color rgb="FFFF5050"/>
      <color rgb="FFFF33CC"/>
      <color rgb="FFFF99FF"/>
      <color rgb="FF9999FF"/>
      <color rgb="FF00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fmlaLink="$C$67" lockText="1" noThreeD="1"/>
</file>

<file path=xl/ctrlProps/ctrlProp338.xml><?xml version="1.0" encoding="utf-8"?>
<formControlPr xmlns="http://schemas.microsoft.com/office/spreadsheetml/2009/9/main" objectType="CheckBox" fmlaLink="$C$68" lockText="1" noThreeD="1"/>
</file>

<file path=xl/ctrlProps/ctrlProp339.xml><?xml version="1.0" encoding="utf-8"?>
<formControlPr xmlns="http://schemas.microsoft.com/office/spreadsheetml/2009/9/main" objectType="CheckBox" fmlaLink="$C$69"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fmlaLink="$C$70"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40</xdr:col>
          <xdr:colOff>107950</xdr:colOff>
          <xdr:row>416</xdr:row>
          <xdr:rowOff>57150</xdr:rowOff>
        </xdr:from>
        <xdr:to>
          <xdr:col>41</xdr:col>
          <xdr:colOff>127000</xdr:colOff>
          <xdr:row>416</xdr:row>
          <xdr:rowOff>298450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101600</xdr:colOff>
          <xdr:row>417</xdr:row>
          <xdr:rowOff>88900</xdr:rowOff>
        </xdr:from>
        <xdr:to>
          <xdr:col>41</xdr:col>
          <xdr:colOff>127000</xdr:colOff>
          <xdr:row>417</xdr:row>
          <xdr:rowOff>457200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44450</xdr:colOff>
          <xdr:row>10</xdr:row>
          <xdr:rowOff>76200</xdr:rowOff>
        </xdr:from>
        <xdr:to>
          <xdr:col>15</xdr:col>
          <xdr:colOff>50800</xdr:colOff>
          <xdr:row>10</xdr:row>
          <xdr:rowOff>336550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63500</xdr:colOff>
          <xdr:row>10</xdr:row>
          <xdr:rowOff>69850</xdr:rowOff>
        </xdr:from>
        <xdr:to>
          <xdr:col>23</xdr:col>
          <xdr:colOff>69850</xdr:colOff>
          <xdr:row>10</xdr:row>
          <xdr:rowOff>323850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101600</xdr:colOff>
          <xdr:row>10</xdr:row>
          <xdr:rowOff>76200</xdr:rowOff>
        </xdr:from>
        <xdr:to>
          <xdr:col>29</xdr:col>
          <xdr:colOff>146050</xdr:colOff>
          <xdr:row>10</xdr:row>
          <xdr:rowOff>323850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146050</xdr:colOff>
          <xdr:row>10</xdr:row>
          <xdr:rowOff>76200</xdr:rowOff>
        </xdr:from>
        <xdr:to>
          <xdr:col>38</xdr:col>
          <xdr:colOff>19050</xdr:colOff>
          <xdr:row>10</xdr:row>
          <xdr:rowOff>336550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158750</xdr:colOff>
          <xdr:row>36</xdr:row>
          <xdr:rowOff>44450</xdr:rowOff>
        </xdr:from>
        <xdr:to>
          <xdr:col>29</xdr:col>
          <xdr:colOff>19050</xdr:colOff>
          <xdr:row>37</xdr:row>
          <xdr:rowOff>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11</xdr:row>
          <xdr:rowOff>762000</xdr:rowOff>
        </xdr:from>
        <xdr:to>
          <xdr:col>15</xdr:col>
          <xdr:colOff>12700</xdr:colOff>
          <xdr:row>13</xdr:row>
          <xdr:rowOff>19050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13</xdr:row>
          <xdr:rowOff>0</xdr:rowOff>
        </xdr:from>
        <xdr:to>
          <xdr:col>15</xdr:col>
          <xdr:colOff>38100</xdr:colOff>
          <xdr:row>14</xdr:row>
          <xdr:rowOff>12700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120650</xdr:colOff>
          <xdr:row>12</xdr:row>
          <xdr:rowOff>222250</xdr:rowOff>
        </xdr:from>
        <xdr:to>
          <xdr:col>36</xdr:col>
          <xdr:colOff>0</xdr:colOff>
          <xdr:row>14</xdr:row>
          <xdr:rowOff>38100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25400</xdr:colOff>
          <xdr:row>12</xdr:row>
          <xdr:rowOff>12700</xdr:rowOff>
        </xdr:from>
        <xdr:to>
          <xdr:col>33</xdr:col>
          <xdr:colOff>88900</xdr:colOff>
          <xdr:row>13</xdr:row>
          <xdr:rowOff>19050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44450</xdr:colOff>
          <xdr:row>16</xdr:row>
          <xdr:rowOff>0</xdr:rowOff>
        </xdr:from>
        <xdr:to>
          <xdr:col>15</xdr:col>
          <xdr:colOff>38100</xdr:colOff>
          <xdr:row>16</xdr:row>
          <xdr:rowOff>228600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0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44450</xdr:colOff>
          <xdr:row>15</xdr:row>
          <xdr:rowOff>12700</xdr:rowOff>
        </xdr:from>
        <xdr:to>
          <xdr:col>15</xdr:col>
          <xdr:colOff>50800</xdr:colOff>
          <xdr:row>16</xdr:row>
          <xdr:rowOff>19050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88900</xdr:colOff>
          <xdr:row>15</xdr:row>
          <xdr:rowOff>6350</xdr:rowOff>
        </xdr:from>
        <xdr:to>
          <xdr:col>22</xdr:col>
          <xdr:colOff>69850</xdr:colOff>
          <xdr:row>16</xdr:row>
          <xdr:rowOff>38100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15</xdr:row>
          <xdr:rowOff>6350</xdr:rowOff>
        </xdr:from>
        <xdr:to>
          <xdr:col>29</xdr:col>
          <xdr:colOff>152400</xdr:colOff>
          <xdr:row>16</xdr:row>
          <xdr:rowOff>38100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15</xdr:row>
          <xdr:rowOff>6350</xdr:rowOff>
        </xdr:from>
        <xdr:to>
          <xdr:col>34</xdr:col>
          <xdr:colOff>38100</xdr:colOff>
          <xdr:row>16</xdr:row>
          <xdr:rowOff>38100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0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101600</xdr:colOff>
          <xdr:row>14</xdr:row>
          <xdr:rowOff>342900</xdr:rowOff>
        </xdr:from>
        <xdr:to>
          <xdr:col>38</xdr:col>
          <xdr:colOff>146050</xdr:colOff>
          <xdr:row>16</xdr:row>
          <xdr:rowOff>38100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0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184150</xdr:colOff>
          <xdr:row>14</xdr:row>
          <xdr:rowOff>336550</xdr:rowOff>
        </xdr:from>
        <xdr:to>
          <xdr:col>44</xdr:col>
          <xdr:colOff>12700</xdr:colOff>
          <xdr:row>16</xdr:row>
          <xdr:rowOff>38100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0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88900</xdr:colOff>
          <xdr:row>15</xdr:row>
          <xdr:rowOff>215900</xdr:rowOff>
        </xdr:from>
        <xdr:to>
          <xdr:col>22</xdr:col>
          <xdr:colOff>88900</xdr:colOff>
          <xdr:row>16</xdr:row>
          <xdr:rowOff>247650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0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18</xdr:row>
          <xdr:rowOff>12700</xdr:rowOff>
        </xdr:from>
        <xdr:to>
          <xdr:col>15</xdr:col>
          <xdr:colOff>38100</xdr:colOff>
          <xdr:row>19</xdr:row>
          <xdr:rowOff>12700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0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18</xdr:row>
          <xdr:rowOff>260350</xdr:rowOff>
        </xdr:from>
        <xdr:to>
          <xdr:col>15</xdr:col>
          <xdr:colOff>38100</xdr:colOff>
          <xdr:row>19</xdr:row>
          <xdr:rowOff>241300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0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50800</xdr:colOff>
          <xdr:row>21</xdr:row>
          <xdr:rowOff>12700</xdr:rowOff>
        </xdr:from>
        <xdr:to>
          <xdr:col>15</xdr:col>
          <xdr:colOff>50800</xdr:colOff>
          <xdr:row>22</xdr:row>
          <xdr:rowOff>38100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0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50800</xdr:colOff>
          <xdr:row>21</xdr:row>
          <xdr:rowOff>215900</xdr:rowOff>
        </xdr:from>
        <xdr:to>
          <xdr:col>15</xdr:col>
          <xdr:colOff>38100</xdr:colOff>
          <xdr:row>23</xdr:row>
          <xdr:rowOff>50800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0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44450</xdr:colOff>
          <xdr:row>22</xdr:row>
          <xdr:rowOff>228600</xdr:rowOff>
        </xdr:from>
        <xdr:to>
          <xdr:col>15</xdr:col>
          <xdr:colOff>38100</xdr:colOff>
          <xdr:row>23</xdr:row>
          <xdr:rowOff>241300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0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133350</xdr:colOff>
          <xdr:row>21</xdr:row>
          <xdr:rowOff>12700</xdr:rowOff>
        </xdr:from>
        <xdr:to>
          <xdr:col>30</xdr:col>
          <xdr:colOff>152400</xdr:colOff>
          <xdr:row>22</xdr:row>
          <xdr:rowOff>50800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0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133350</xdr:colOff>
          <xdr:row>21</xdr:row>
          <xdr:rowOff>215900</xdr:rowOff>
        </xdr:from>
        <xdr:to>
          <xdr:col>30</xdr:col>
          <xdr:colOff>171450</xdr:colOff>
          <xdr:row>23</xdr:row>
          <xdr:rowOff>50800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0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133350</xdr:colOff>
          <xdr:row>22</xdr:row>
          <xdr:rowOff>228600</xdr:rowOff>
        </xdr:from>
        <xdr:to>
          <xdr:col>30</xdr:col>
          <xdr:colOff>190500</xdr:colOff>
          <xdr:row>23</xdr:row>
          <xdr:rowOff>241300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0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31750</xdr:colOff>
          <xdr:row>21</xdr:row>
          <xdr:rowOff>19050</xdr:rowOff>
        </xdr:from>
        <xdr:to>
          <xdr:col>40</xdr:col>
          <xdr:colOff>69850</xdr:colOff>
          <xdr:row>22</xdr:row>
          <xdr:rowOff>38100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0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25400</xdr:colOff>
          <xdr:row>21</xdr:row>
          <xdr:rowOff>215900</xdr:rowOff>
        </xdr:from>
        <xdr:to>
          <xdr:col>40</xdr:col>
          <xdr:colOff>69850</xdr:colOff>
          <xdr:row>23</xdr:row>
          <xdr:rowOff>38100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0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24</xdr:row>
          <xdr:rowOff>565150</xdr:rowOff>
        </xdr:from>
        <xdr:to>
          <xdr:col>24</xdr:col>
          <xdr:colOff>12700</xdr:colOff>
          <xdr:row>26</xdr:row>
          <xdr:rowOff>50800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0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25</xdr:row>
          <xdr:rowOff>171450</xdr:rowOff>
        </xdr:from>
        <xdr:to>
          <xdr:col>24</xdr:col>
          <xdr:colOff>12700</xdr:colOff>
          <xdr:row>27</xdr:row>
          <xdr:rowOff>50800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0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26</xdr:row>
          <xdr:rowOff>158750</xdr:rowOff>
        </xdr:from>
        <xdr:to>
          <xdr:col>24</xdr:col>
          <xdr:colOff>12700</xdr:colOff>
          <xdr:row>28</xdr:row>
          <xdr:rowOff>57150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0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120650</xdr:colOff>
          <xdr:row>30</xdr:row>
          <xdr:rowOff>215900</xdr:rowOff>
        </xdr:from>
        <xdr:to>
          <xdr:col>24</xdr:col>
          <xdr:colOff>0</xdr:colOff>
          <xdr:row>32</xdr:row>
          <xdr:rowOff>38100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0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101600</xdr:colOff>
          <xdr:row>29</xdr:row>
          <xdr:rowOff>488950</xdr:rowOff>
        </xdr:from>
        <xdr:to>
          <xdr:col>38</xdr:col>
          <xdr:colOff>127000</xdr:colOff>
          <xdr:row>31</xdr:row>
          <xdr:rowOff>19050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0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29</xdr:row>
          <xdr:rowOff>495300</xdr:rowOff>
        </xdr:from>
        <xdr:to>
          <xdr:col>24</xdr:col>
          <xdr:colOff>0</xdr:colOff>
          <xdr:row>31</xdr:row>
          <xdr:rowOff>38100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0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34</xdr:row>
          <xdr:rowOff>279400</xdr:rowOff>
        </xdr:from>
        <xdr:to>
          <xdr:col>29</xdr:col>
          <xdr:colOff>88900</xdr:colOff>
          <xdr:row>34</xdr:row>
          <xdr:rowOff>533400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0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44450</xdr:colOff>
          <xdr:row>32</xdr:row>
          <xdr:rowOff>133350</xdr:rowOff>
        </xdr:from>
        <xdr:to>
          <xdr:col>45</xdr:col>
          <xdr:colOff>88900</xdr:colOff>
          <xdr:row>33</xdr:row>
          <xdr:rowOff>50800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0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44450</xdr:colOff>
          <xdr:row>32</xdr:row>
          <xdr:rowOff>323850</xdr:rowOff>
        </xdr:from>
        <xdr:to>
          <xdr:col>45</xdr:col>
          <xdr:colOff>88900</xdr:colOff>
          <xdr:row>33</xdr:row>
          <xdr:rowOff>241300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0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190500</xdr:colOff>
          <xdr:row>32</xdr:row>
          <xdr:rowOff>133350</xdr:rowOff>
        </xdr:from>
        <xdr:to>
          <xdr:col>40</xdr:col>
          <xdr:colOff>50800</xdr:colOff>
          <xdr:row>33</xdr:row>
          <xdr:rowOff>50800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0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196850</xdr:colOff>
          <xdr:row>32</xdr:row>
          <xdr:rowOff>317500</xdr:rowOff>
        </xdr:from>
        <xdr:to>
          <xdr:col>40</xdr:col>
          <xdr:colOff>38100</xdr:colOff>
          <xdr:row>33</xdr:row>
          <xdr:rowOff>241300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0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127000</xdr:colOff>
          <xdr:row>32</xdr:row>
          <xdr:rowOff>139700</xdr:rowOff>
        </xdr:from>
        <xdr:to>
          <xdr:col>34</xdr:col>
          <xdr:colOff>146050</xdr:colOff>
          <xdr:row>33</xdr:row>
          <xdr:rowOff>57150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0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127000</xdr:colOff>
          <xdr:row>32</xdr:row>
          <xdr:rowOff>330200</xdr:rowOff>
        </xdr:from>
        <xdr:to>
          <xdr:col>34</xdr:col>
          <xdr:colOff>152400</xdr:colOff>
          <xdr:row>33</xdr:row>
          <xdr:rowOff>247650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0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32</xdr:row>
          <xdr:rowOff>133350</xdr:rowOff>
        </xdr:from>
        <xdr:to>
          <xdr:col>29</xdr:col>
          <xdr:colOff>107950</xdr:colOff>
          <xdr:row>33</xdr:row>
          <xdr:rowOff>50800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0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32</xdr:row>
          <xdr:rowOff>311150</xdr:rowOff>
        </xdr:from>
        <xdr:to>
          <xdr:col>29</xdr:col>
          <xdr:colOff>50800</xdr:colOff>
          <xdr:row>33</xdr:row>
          <xdr:rowOff>247650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0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190500</xdr:colOff>
          <xdr:row>34</xdr:row>
          <xdr:rowOff>273050</xdr:rowOff>
        </xdr:from>
        <xdr:to>
          <xdr:col>40</xdr:col>
          <xdr:colOff>38100</xdr:colOff>
          <xdr:row>34</xdr:row>
          <xdr:rowOff>533400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0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120650</xdr:colOff>
          <xdr:row>34</xdr:row>
          <xdr:rowOff>285750</xdr:rowOff>
        </xdr:from>
        <xdr:to>
          <xdr:col>34</xdr:col>
          <xdr:colOff>146050</xdr:colOff>
          <xdr:row>34</xdr:row>
          <xdr:rowOff>533400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0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39</xdr:row>
          <xdr:rowOff>38100</xdr:rowOff>
        </xdr:from>
        <xdr:to>
          <xdr:col>39</xdr:col>
          <xdr:colOff>152400</xdr:colOff>
          <xdr:row>39</xdr:row>
          <xdr:rowOff>228600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0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196850</xdr:colOff>
          <xdr:row>39</xdr:row>
          <xdr:rowOff>38100</xdr:rowOff>
        </xdr:from>
        <xdr:to>
          <xdr:col>35</xdr:col>
          <xdr:colOff>19050</xdr:colOff>
          <xdr:row>39</xdr:row>
          <xdr:rowOff>228600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0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165100</xdr:colOff>
          <xdr:row>39</xdr:row>
          <xdr:rowOff>50800</xdr:rowOff>
        </xdr:from>
        <xdr:to>
          <xdr:col>28</xdr:col>
          <xdr:colOff>184150</xdr:colOff>
          <xdr:row>39</xdr:row>
          <xdr:rowOff>209550</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0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184150</xdr:colOff>
          <xdr:row>44</xdr:row>
          <xdr:rowOff>38100</xdr:rowOff>
        </xdr:from>
        <xdr:to>
          <xdr:col>29</xdr:col>
          <xdr:colOff>12700</xdr:colOff>
          <xdr:row>44</xdr:row>
          <xdr:rowOff>228600</xdr:rowOff>
        </xdr:to>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0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165100</xdr:colOff>
          <xdr:row>47</xdr:row>
          <xdr:rowOff>50800</xdr:rowOff>
        </xdr:from>
        <xdr:to>
          <xdr:col>29</xdr:col>
          <xdr:colOff>12700</xdr:colOff>
          <xdr:row>47</xdr:row>
          <xdr:rowOff>209550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0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165100</xdr:colOff>
          <xdr:row>48</xdr:row>
          <xdr:rowOff>38100</xdr:rowOff>
        </xdr:from>
        <xdr:to>
          <xdr:col>29</xdr:col>
          <xdr:colOff>12700</xdr:colOff>
          <xdr:row>48</xdr:row>
          <xdr:rowOff>228600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0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165100</xdr:colOff>
          <xdr:row>49</xdr:row>
          <xdr:rowOff>38100</xdr:rowOff>
        </xdr:from>
        <xdr:to>
          <xdr:col>29</xdr:col>
          <xdr:colOff>12700</xdr:colOff>
          <xdr:row>49</xdr:row>
          <xdr:rowOff>228600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0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95250</xdr:colOff>
          <xdr:row>50</xdr:row>
          <xdr:rowOff>31750</xdr:rowOff>
        </xdr:from>
        <xdr:to>
          <xdr:col>45</xdr:col>
          <xdr:colOff>127000</xdr:colOff>
          <xdr:row>50</xdr:row>
          <xdr:rowOff>228600</xdr:rowOff>
        </xdr:to>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0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95250</xdr:colOff>
          <xdr:row>50</xdr:row>
          <xdr:rowOff>209550</xdr:rowOff>
        </xdr:from>
        <xdr:to>
          <xdr:col>45</xdr:col>
          <xdr:colOff>146050</xdr:colOff>
          <xdr:row>50</xdr:row>
          <xdr:rowOff>374650</xdr:rowOff>
        </xdr:to>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000-00003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95250</xdr:colOff>
          <xdr:row>50</xdr:row>
          <xdr:rowOff>38100</xdr:rowOff>
        </xdr:from>
        <xdr:to>
          <xdr:col>40</xdr:col>
          <xdr:colOff>146050</xdr:colOff>
          <xdr:row>50</xdr:row>
          <xdr:rowOff>228600</xdr:rowOff>
        </xdr:to>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000-00003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95250</xdr:colOff>
          <xdr:row>50</xdr:row>
          <xdr:rowOff>209550</xdr:rowOff>
        </xdr:from>
        <xdr:to>
          <xdr:col>40</xdr:col>
          <xdr:colOff>146050</xdr:colOff>
          <xdr:row>50</xdr:row>
          <xdr:rowOff>374650</xdr:rowOff>
        </xdr:to>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000-00003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95250</xdr:colOff>
          <xdr:row>50</xdr:row>
          <xdr:rowOff>374650</xdr:rowOff>
        </xdr:from>
        <xdr:to>
          <xdr:col>40</xdr:col>
          <xdr:colOff>127000</xdr:colOff>
          <xdr:row>50</xdr:row>
          <xdr:rowOff>533400</xdr:rowOff>
        </xdr:to>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0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50</xdr:row>
          <xdr:rowOff>38100</xdr:rowOff>
        </xdr:from>
        <xdr:to>
          <xdr:col>35</xdr:col>
          <xdr:colOff>146050</xdr:colOff>
          <xdr:row>50</xdr:row>
          <xdr:rowOff>209550</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0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50</xdr:row>
          <xdr:rowOff>209550</xdr:rowOff>
        </xdr:from>
        <xdr:to>
          <xdr:col>35</xdr:col>
          <xdr:colOff>146050</xdr:colOff>
          <xdr:row>50</xdr:row>
          <xdr:rowOff>374650</xdr:rowOff>
        </xdr:to>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000-00003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50</xdr:row>
          <xdr:rowOff>368300</xdr:rowOff>
        </xdr:from>
        <xdr:to>
          <xdr:col>35</xdr:col>
          <xdr:colOff>152400</xdr:colOff>
          <xdr:row>50</xdr:row>
          <xdr:rowOff>533400</xdr:rowOff>
        </xdr:to>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0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51</xdr:row>
          <xdr:rowOff>209550</xdr:rowOff>
        </xdr:from>
        <xdr:to>
          <xdr:col>40</xdr:col>
          <xdr:colOff>38100</xdr:colOff>
          <xdr:row>51</xdr:row>
          <xdr:rowOff>381000</xdr:rowOff>
        </xdr:to>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000-00003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107950</xdr:colOff>
          <xdr:row>51</xdr:row>
          <xdr:rowOff>209550</xdr:rowOff>
        </xdr:from>
        <xdr:to>
          <xdr:col>35</xdr:col>
          <xdr:colOff>127000</xdr:colOff>
          <xdr:row>51</xdr:row>
          <xdr:rowOff>381000</xdr:rowOff>
        </xdr:to>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000-00003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127000</xdr:colOff>
          <xdr:row>52</xdr:row>
          <xdr:rowOff>19050</xdr:rowOff>
        </xdr:from>
        <xdr:to>
          <xdr:col>35</xdr:col>
          <xdr:colOff>152400</xdr:colOff>
          <xdr:row>53</xdr:row>
          <xdr:rowOff>0</xdr:rowOff>
        </xdr:to>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000-00004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120650</xdr:colOff>
          <xdr:row>53</xdr:row>
          <xdr:rowOff>19050</xdr:rowOff>
        </xdr:from>
        <xdr:to>
          <xdr:col>35</xdr:col>
          <xdr:colOff>171450</xdr:colOff>
          <xdr:row>54</xdr:row>
          <xdr:rowOff>0</xdr:rowOff>
        </xdr:to>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000-00004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127000</xdr:colOff>
          <xdr:row>54</xdr:row>
          <xdr:rowOff>19050</xdr:rowOff>
        </xdr:from>
        <xdr:to>
          <xdr:col>35</xdr:col>
          <xdr:colOff>146050</xdr:colOff>
          <xdr:row>55</xdr:row>
          <xdr:rowOff>0</xdr:rowOff>
        </xdr:to>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000-00004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51</xdr:row>
          <xdr:rowOff>196850</xdr:rowOff>
        </xdr:from>
        <xdr:to>
          <xdr:col>44</xdr:col>
          <xdr:colOff>152400</xdr:colOff>
          <xdr:row>51</xdr:row>
          <xdr:rowOff>393700</xdr:rowOff>
        </xdr:to>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000-00004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177800</xdr:colOff>
          <xdr:row>60</xdr:row>
          <xdr:rowOff>38100</xdr:rowOff>
        </xdr:from>
        <xdr:to>
          <xdr:col>29</xdr:col>
          <xdr:colOff>19050</xdr:colOff>
          <xdr:row>60</xdr:row>
          <xdr:rowOff>209550</xdr:rowOff>
        </xdr:to>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000-00004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158750</xdr:colOff>
          <xdr:row>63</xdr:row>
          <xdr:rowOff>38100</xdr:rowOff>
        </xdr:from>
        <xdr:to>
          <xdr:col>29</xdr:col>
          <xdr:colOff>0</xdr:colOff>
          <xdr:row>63</xdr:row>
          <xdr:rowOff>209550</xdr:rowOff>
        </xdr:to>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000-00004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158750</xdr:colOff>
          <xdr:row>64</xdr:row>
          <xdr:rowOff>38100</xdr:rowOff>
        </xdr:from>
        <xdr:to>
          <xdr:col>29</xdr:col>
          <xdr:colOff>0</xdr:colOff>
          <xdr:row>64</xdr:row>
          <xdr:rowOff>209550</xdr:rowOff>
        </xdr:to>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000-00004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165100</xdr:colOff>
          <xdr:row>65</xdr:row>
          <xdr:rowOff>50800</xdr:rowOff>
        </xdr:from>
        <xdr:to>
          <xdr:col>28</xdr:col>
          <xdr:colOff>184150</xdr:colOff>
          <xdr:row>65</xdr:row>
          <xdr:rowOff>209550</xdr:rowOff>
        </xdr:to>
        <xdr:sp macro="" textlink="">
          <xdr:nvSpPr>
            <xdr:cNvPr id="10311" name="Check Box 71" hidden="1">
              <a:extLst>
                <a:ext uri="{63B3BB69-23CF-44E3-9099-C40C66FF867C}">
                  <a14:compatExt spid="_x0000_s10311"/>
                </a:ext>
                <a:ext uri="{FF2B5EF4-FFF2-40B4-BE49-F238E27FC236}">
                  <a16:creationId xmlns:a16="http://schemas.microsoft.com/office/drawing/2014/main" id="{00000000-0008-0000-0000-00004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95250</xdr:colOff>
          <xdr:row>66</xdr:row>
          <xdr:rowOff>57150</xdr:rowOff>
        </xdr:from>
        <xdr:to>
          <xdr:col>45</xdr:col>
          <xdr:colOff>127000</xdr:colOff>
          <xdr:row>66</xdr:row>
          <xdr:rowOff>228600</xdr:rowOff>
        </xdr:to>
        <xdr:sp macro="" textlink="">
          <xdr:nvSpPr>
            <xdr:cNvPr id="10312" name="Check Box 72" hidden="1">
              <a:extLst>
                <a:ext uri="{63B3BB69-23CF-44E3-9099-C40C66FF867C}">
                  <a14:compatExt spid="_x0000_s10312"/>
                </a:ext>
                <a:ext uri="{FF2B5EF4-FFF2-40B4-BE49-F238E27FC236}">
                  <a16:creationId xmlns:a16="http://schemas.microsoft.com/office/drawing/2014/main" id="{00000000-0008-0000-0000-00004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95250</xdr:colOff>
          <xdr:row>66</xdr:row>
          <xdr:rowOff>222250</xdr:rowOff>
        </xdr:from>
        <xdr:to>
          <xdr:col>45</xdr:col>
          <xdr:colOff>146050</xdr:colOff>
          <xdr:row>66</xdr:row>
          <xdr:rowOff>400050</xdr:rowOff>
        </xdr:to>
        <xdr:sp macro="" textlink="">
          <xdr:nvSpPr>
            <xdr:cNvPr id="10313" name="Check Box 73" hidden="1">
              <a:extLst>
                <a:ext uri="{63B3BB69-23CF-44E3-9099-C40C66FF867C}">
                  <a14:compatExt spid="_x0000_s10313"/>
                </a:ext>
                <a:ext uri="{FF2B5EF4-FFF2-40B4-BE49-F238E27FC236}">
                  <a16:creationId xmlns:a16="http://schemas.microsoft.com/office/drawing/2014/main" id="{00000000-0008-0000-0000-00004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101600</xdr:colOff>
          <xdr:row>66</xdr:row>
          <xdr:rowOff>57150</xdr:rowOff>
        </xdr:from>
        <xdr:to>
          <xdr:col>40</xdr:col>
          <xdr:colOff>146050</xdr:colOff>
          <xdr:row>66</xdr:row>
          <xdr:rowOff>228600</xdr:rowOff>
        </xdr:to>
        <xdr:sp macro="" textlink="">
          <xdr:nvSpPr>
            <xdr:cNvPr id="10314" name="Check Box 74" hidden="1">
              <a:extLst>
                <a:ext uri="{63B3BB69-23CF-44E3-9099-C40C66FF867C}">
                  <a14:compatExt spid="_x0000_s10314"/>
                </a:ext>
                <a:ext uri="{FF2B5EF4-FFF2-40B4-BE49-F238E27FC236}">
                  <a16:creationId xmlns:a16="http://schemas.microsoft.com/office/drawing/2014/main" id="{00000000-0008-0000-0000-00004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95250</xdr:colOff>
          <xdr:row>66</xdr:row>
          <xdr:rowOff>222250</xdr:rowOff>
        </xdr:from>
        <xdr:to>
          <xdr:col>40</xdr:col>
          <xdr:colOff>114300</xdr:colOff>
          <xdr:row>66</xdr:row>
          <xdr:rowOff>400050</xdr:rowOff>
        </xdr:to>
        <xdr:sp macro="" textlink="">
          <xdr:nvSpPr>
            <xdr:cNvPr id="10315" name="Check Box 75" hidden="1">
              <a:extLst>
                <a:ext uri="{63B3BB69-23CF-44E3-9099-C40C66FF867C}">
                  <a14:compatExt spid="_x0000_s10315"/>
                </a:ext>
                <a:ext uri="{FF2B5EF4-FFF2-40B4-BE49-F238E27FC236}">
                  <a16:creationId xmlns:a16="http://schemas.microsoft.com/office/drawing/2014/main" id="{00000000-0008-0000-0000-00004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107950</xdr:colOff>
          <xdr:row>66</xdr:row>
          <xdr:rowOff>393700</xdr:rowOff>
        </xdr:from>
        <xdr:to>
          <xdr:col>40</xdr:col>
          <xdr:colOff>133350</xdr:colOff>
          <xdr:row>66</xdr:row>
          <xdr:rowOff>565150</xdr:rowOff>
        </xdr:to>
        <xdr:sp macro="" textlink="">
          <xdr:nvSpPr>
            <xdr:cNvPr id="10316" name="Check Box 76" hidden="1">
              <a:extLst>
                <a:ext uri="{63B3BB69-23CF-44E3-9099-C40C66FF867C}">
                  <a14:compatExt spid="_x0000_s10316"/>
                </a:ext>
                <a:ext uri="{FF2B5EF4-FFF2-40B4-BE49-F238E27FC236}">
                  <a16:creationId xmlns:a16="http://schemas.microsoft.com/office/drawing/2014/main" id="{00000000-0008-0000-0000-00004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107950</xdr:colOff>
          <xdr:row>66</xdr:row>
          <xdr:rowOff>381000</xdr:rowOff>
        </xdr:from>
        <xdr:to>
          <xdr:col>35</xdr:col>
          <xdr:colOff>133350</xdr:colOff>
          <xdr:row>66</xdr:row>
          <xdr:rowOff>584200</xdr:rowOff>
        </xdr:to>
        <xdr:sp macro="" textlink="">
          <xdr:nvSpPr>
            <xdr:cNvPr id="10317" name="Check Box 77" hidden="1">
              <a:extLst>
                <a:ext uri="{63B3BB69-23CF-44E3-9099-C40C66FF867C}">
                  <a14:compatExt spid="_x0000_s10317"/>
                </a:ext>
                <a:ext uri="{FF2B5EF4-FFF2-40B4-BE49-F238E27FC236}">
                  <a16:creationId xmlns:a16="http://schemas.microsoft.com/office/drawing/2014/main" id="{00000000-0008-0000-0000-00004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101600</xdr:colOff>
          <xdr:row>66</xdr:row>
          <xdr:rowOff>203200</xdr:rowOff>
        </xdr:from>
        <xdr:to>
          <xdr:col>35</xdr:col>
          <xdr:colOff>146050</xdr:colOff>
          <xdr:row>66</xdr:row>
          <xdr:rowOff>431800</xdr:rowOff>
        </xdr:to>
        <xdr:sp macro="" textlink="">
          <xdr:nvSpPr>
            <xdr:cNvPr id="10318" name="Check Box 78" hidden="1">
              <a:extLst>
                <a:ext uri="{63B3BB69-23CF-44E3-9099-C40C66FF867C}">
                  <a14:compatExt spid="_x0000_s10318"/>
                </a:ext>
                <a:ext uri="{FF2B5EF4-FFF2-40B4-BE49-F238E27FC236}">
                  <a16:creationId xmlns:a16="http://schemas.microsoft.com/office/drawing/2014/main" id="{00000000-0008-0000-0000-00004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101600</xdr:colOff>
          <xdr:row>66</xdr:row>
          <xdr:rowOff>44450</xdr:rowOff>
        </xdr:from>
        <xdr:to>
          <xdr:col>35</xdr:col>
          <xdr:colOff>133350</xdr:colOff>
          <xdr:row>66</xdr:row>
          <xdr:rowOff>241300</xdr:rowOff>
        </xdr:to>
        <xdr:sp macro="" textlink="">
          <xdr:nvSpPr>
            <xdr:cNvPr id="10319" name="Check Box 79" hidden="1">
              <a:extLst>
                <a:ext uri="{63B3BB69-23CF-44E3-9099-C40C66FF867C}">
                  <a14:compatExt spid="_x0000_s10319"/>
                </a:ext>
                <a:ext uri="{FF2B5EF4-FFF2-40B4-BE49-F238E27FC236}">
                  <a16:creationId xmlns:a16="http://schemas.microsoft.com/office/drawing/2014/main" id="{00000000-0008-0000-0000-00004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12700</xdr:colOff>
          <xdr:row>67</xdr:row>
          <xdr:rowOff>279400</xdr:rowOff>
        </xdr:from>
        <xdr:to>
          <xdr:col>45</xdr:col>
          <xdr:colOff>50800</xdr:colOff>
          <xdr:row>67</xdr:row>
          <xdr:rowOff>469900</xdr:rowOff>
        </xdr:to>
        <xdr:sp macro="" textlink="">
          <xdr:nvSpPr>
            <xdr:cNvPr id="10320" name="Check Box 80" hidden="1">
              <a:extLst>
                <a:ext uri="{63B3BB69-23CF-44E3-9099-C40C66FF867C}">
                  <a14:compatExt spid="_x0000_s10320"/>
                </a:ext>
                <a:ext uri="{FF2B5EF4-FFF2-40B4-BE49-F238E27FC236}">
                  <a16:creationId xmlns:a16="http://schemas.microsoft.com/office/drawing/2014/main" id="{00000000-0008-0000-0000-00005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25400</xdr:colOff>
          <xdr:row>67</xdr:row>
          <xdr:rowOff>298450</xdr:rowOff>
        </xdr:from>
        <xdr:to>
          <xdr:col>40</xdr:col>
          <xdr:colOff>69850</xdr:colOff>
          <xdr:row>67</xdr:row>
          <xdr:rowOff>450850</xdr:rowOff>
        </xdr:to>
        <xdr:sp macro="" textlink="">
          <xdr:nvSpPr>
            <xdr:cNvPr id="10321" name="Check Box 81" hidden="1">
              <a:extLst>
                <a:ext uri="{63B3BB69-23CF-44E3-9099-C40C66FF867C}">
                  <a14:compatExt spid="_x0000_s10321"/>
                </a:ext>
                <a:ext uri="{FF2B5EF4-FFF2-40B4-BE49-F238E27FC236}">
                  <a16:creationId xmlns:a16="http://schemas.microsoft.com/office/drawing/2014/main" id="{00000000-0008-0000-0000-00005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67</xdr:row>
          <xdr:rowOff>292100</xdr:rowOff>
        </xdr:from>
        <xdr:to>
          <xdr:col>35</xdr:col>
          <xdr:colOff>152400</xdr:colOff>
          <xdr:row>67</xdr:row>
          <xdr:rowOff>457200</xdr:rowOff>
        </xdr:to>
        <xdr:sp macro="" textlink="">
          <xdr:nvSpPr>
            <xdr:cNvPr id="10322" name="Check Box 82" hidden="1">
              <a:extLst>
                <a:ext uri="{63B3BB69-23CF-44E3-9099-C40C66FF867C}">
                  <a14:compatExt spid="_x0000_s10322"/>
                </a:ext>
                <a:ext uri="{FF2B5EF4-FFF2-40B4-BE49-F238E27FC236}">
                  <a16:creationId xmlns:a16="http://schemas.microsoft.com/office/drawing/2014/main" id="{00000000-0008-0000-0000-00005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69</xdr:row>
          <xdr:rowOff>19050</xdr:rowOff>
        </xdr:from>
        <xdr:to>
          <xdr:col>35</xdr:col>
          <xdr:colOff>171450</xdr:colOff>
          <xdr:row>69</xdr:row>
          <xdr:rowOff>190500</xdr:rowOff>
        </xdr:to>
        <xdr:sp macro="" textlink="">
          <xdr:nvSpPr>
            <xdr:cNvPr id="10323" name="Check Box 83" hidden="1">
              <a:extLst>
                <a:ext uri="{63B3BB69-23CF-44E3-9099-C40C66FF867C}">
                  <a14:compatExt spid="_x0000_s10323"/>
                </a:ext>
                <a:ext uri="{FF2B5EF4-FFF2-40B4-BE49-F238E27FC236}">
                  <a16:creationId xmlns:a16="http://schemas.microsoft.com/office/drawing/2014/main" id="{00000000-0008-0000-0000-00005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68</xdr:row>
          <xdr:rowOff>292100</xdr:rowOff>
        </xdr:from>
        <xdr:to>
          <xdr:col>35</xdr:col>
          <xdr:colOff>171450</xdr:colOff>
          <xdr:row>69</xdr:row>
          <xdr:rowOff>12700</xdr:rowOff>
        </xdr:to>
        <xdr:sp macro="" textlink="">
          <xdr:nvSpPr>
            <xdr:cNvPr id="10324" name="Check Box 84" hidden="1">
              <a:extLst>
                <a:ext uri="{63B3BB69-23CF-44E3-9099-C40C66FF867C}">
                  <a14:compatExt spid="_x0000_s10324"/>
                </a:ext>
                <a:ext uri="{FF2B5EF4-FFF2-40B4-BE49-F238E27FC236}">
                  <a16:creationId xmlns:a16="http://schemas.microsoft.com/office/drawing/2014/main" id="{00000000-0008-0000-0000-00005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89</xdr:row>
          <xdr:rowOff>44450</xdr:rowOff>
        </xdr:from>
        <xdr:to>
          <xdr:col>13</xdr:col>
          <xdr:colOff>12700</xdr:colOff>
          <xdr:row>89</xdr:row>
          <xdr:rowOff>203200</xdr:rowOff>
        </xdr:to>
        <xdr:sp macro="" textlink="">
          <xdr:nvSpPr>
            <xdr:cNvPr id="10325" name="Check Box 85" hidden="1">
              <a:extLst>
                <a:ext uri="{63B3BB69-23CF-44E3-9099-C40C66FF867C}">
                  <a14:compatExt spid="_x0000_s10325"/>
                </a:ext>
                <a:ext uri="{FF2B5EF4-FFF2-40B4-BE49-F238E27FC236}">
                  <a16:creationId xmlns:a16="http://schemas.microsoft.com/office/drawing/2014/main" id="{00000000-0008-0000-0000-00005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90</xdr:row>
          <xdr:rowOff>38100</xdr:rowOff>
        </xdr:from>
        <xdr:to>
          <xdr:col>13</xdr:col>
          <xdr:colOff>12700</xdr:colOff>
          <xdr:row>90</xdr:row>
          <xdr:rowOff>203200</xdr:rowOff>
        </xdr:to>
        <xdr:sp macro="" textlink="">
          <xdr:nvSpPr>
            <xdr:cNvPr id="10326" name="Check Box 86" hidden="1">
              <a:extLst>
                <a:ext uri="{63B3BB69-23CF-44E3-9099-C40C66FF867C}">
                  <a14:compatExt spid="_x0000_s10326"/>
                </a:ext>
                <a:ext uri="{FF2B5EF4-FFF2-40B4-BE49-F238E27FC236}">
                  <a16:creationId xmlns:a16="http://schemas.microsoft.com/office/drawing/2014/main" id="{00000000-0008-0000-0000-00005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92</xdr:row>
          <xdr:rowOff>57150</xdr:rowOff>
        </xdr:from>
        <xdr:to>
          <xdr:col>13</xdr:col>
          <xdr:colOff>0</xdr:colOff>
          <xdr:row>92</xdr:row>
          <xdr:rowOff>203200</xdr:rowOff>
        </xdr:to>
        <xdr:sp macro="" textlink="">
          <xdr:nvSpPr>
            <xdr:cNvPr id="10327" name="Check Box 87" hidden="1">
              <a:extLst>
                <a:ext uri="{63B3BB69-23CF-44E3-9099-C40C66FF867C}">
                  <a14:compatExt spid="_x0000_s10327"/>
                </a:ext>
                <a:ext uri="{FF2B5EF4-FFF2-40B4-BE49-F238E27FC236}">
                  <a16:creationId xmlns:a16="http://schemas.microsoft.com/office/drawing/2014/main" id="{00000000-0008-0000-0000-00005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93</xdr:row>
          <xdr:rowOff>50800</xdr:rowOff>
        </xdr:from>
        <xdr:to>
          <xdr:col>13</xdr:col>
          <xdr:colOff>0</xdr:colOff>
          <xdr:row>93</xdr:row>
          <xdr:rowOff>203200</xdr:rowOff>
        </xdr:to>
        <xdr:sp macro="" textlink="">
          <xdr:nvSpPr>
            <xdr:cNvPr id="10328" name="Check Box 88" hidden="1">
              <a:extLst>
                <a:ext uri="{63B3BB69-23CF-44E3-9099-C40C66FF867C}">
                  <a14:compatExt spid="_x0000_s10328"/>
                </a:ext>
                <a:ext uri="{FF2B5EF4-FFF2-40B4-BE49-F238E27FC236}">
                  <a16:creationId xmlns:a16="http://schemas.microsoft.com/office/drawing/2014/main" id="{00000000-0008-0000-0000-00005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94</xdr:row>
          <xdr:rowOff>31750</xdr:rowOff>
        </xdr:from>
        <xdr:to>
          <xdr:col>13</xdr:col>
          <xdr:colOff>0</xdr:colOff>
          <xdr:row>94</xdr:row>
          <xdr:rowOff>190500</xdr:rowOff>
        </xdr:to>
        <xdr:sp macro="" textlink="">
          <xdr:nvSpPr>
            <xdr:cNvPr id="10329" name="Check Box 89" hidden="1">
              <a:extLst>
                <a:ext uri="{63B3BB69-23CF-44E3-9099-C40C66FF867C}">
                  <a14:compatExt spid="_x0000_s10329"/>
                </a:ext>
                <a:ext uri="{FF2B5EF4-FFF2-40B4-BE49-F238E27FC236}">
                  <a16:creationId xmlns:a16="http://schemas.microsoft.com/office/drawing/2014/main" id="{00000000-0008-0000-0000-00005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92</xdr:row>
          <xdr:rowOff>57150</xdr:rowOff>
        </xdr:from>
        <xdr:to>
          <xdr:col>29</xdr:col>
          <xdr:colOff>171450</xdr:colOff>
          <xdr:row>92</xdr:row>
          <xdr:rowOff>203200</xdr:rowOff>
        </xdr:to>
        <xdr:sp macro="" textlink="">
          <xdr:nvSpPr>
            <xdr:cNvPr id="10330" name="Check Box 90" hidden="1">
              <a:extLst>
                <a:ext uri="{63B3BB69-23CF-44E3-9099-C40C66FF867C}">
                  <a14:compatExt spid="_x0000_s10330"/>
                </a:ext>
                <a:ext uri="{FF2B5EF4-FFF2-40B4-BE49-F238E27FC236}">
                  <a16:creationId xmlns:a16="http://schemas.microsoft.com/office/drawing/2014/main" id="{00000000-0008-0000-0000-00005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93</xdr:row>
          <xdr:rowOff>44450</xdr:rowOff>
        </xdr:from>
        <xdr:to>
          <xdr:col>29</xdr:col>
          <xdr:colOff>171450</xdr:colOff>
          <xdr:row>93</xdr:row>
          <xdr:rowOff>203200</xdr:rowOff>
        </xdr:to>
        <xdr:sp macro="" textlink="">
          <xdr:nvSpPr>
            <xdr:cNvPr id="10331" name="Check Box 91" hidden="1">
              <a:extLst>
                <a:ext uri="{63B3BB69-23CF-44E3-9099-C40C66FF867C}">
                  <a14:compatExt spid="_x0000_s10331"/>
                </a:ext>
                <a:ext uri="{FF2B5EF4-FFF2-40B4-BE49-F238E27FC236}">
                  <a16:creationId xmlns:a16="http://schemas.microsoft.com/office/drawing/2014/main" id="{00000000-0008-0000-0000-00005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94</xdr:row>
          <xdr:rowOff>31750</xdr:rowOff>
        </xdr:from>
        <xdr:to>
          <xdr:col>29</xdr:col>
          <xdr:colOff>152400</xdr:colOff>
          <xdr:row>94</xdr:row>
          <xdr:rowOff>203200</xdr:rowOff>
        </xdr:to>
        <xdr:sp macro="" textlink="">
          <xdr:nvSpPr>
            <xdr:cNvPr id="10332" name="Check Box 92" hidden="1">
              <a:extLst>
                <a:ext uri="{63B3BB69-23CF-44E3-9099-C40C66FF867C}">
                  <a14:compatExt spid="_x0000_s10332"/>
                </a:ext>
                <a:ext uri="{FF2B5EF4-FFF2-40B4-BE49-F238E27FC236}">
                  <a16:creationId xmlns:a16="http://schemas.microsoft.com/office/drawing/2014/main" id="{00000000-0008-0000-0000-00005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107950</xdr:colOff>
          <xdr:row>92</xdr:row>
          <xdr:rowOff>63500</xdr:rowOff>
        </xdr:from>
        <xdr:to>
          <xdr:col>39</xdr:col>
          <xdr:colOff>88900</xdr:colOff>
          <xdr:row>92</xdr:row>
          <xdr:rowOff>203200</xdr:rowOff>
        </xdr:to>
        <xdr:sp macro="" textlink="">
          <xdr:nvSpPr>
            <xdr:cNvPr id="10333" name="Check Box 93" hidden="1">
              <a:extLst>
                <a:ext uri="{63B3BB69-23CF-44E3-9099-C40C66FF867C}">
                  <a14:compatExt spid="_x0000_s10333"/>
                </a:ext>
                <a:ext uri="{FF2B5EF4-FFF2-40B4-BE49-F238E27FC236}">
                  <a16:creationId xmlns:a16="http://schemas.microsoft.com/office/drawing/2014/main" id="{00000000-0008-0000-0000-00005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107950</xdr:colOff>
          <xdr:row>93</xdr:row>
          <xdr:rowOff>50800</xdr:rowOff>
        </xdr:from>
        <xdr:to>
          <xdr:col>39</xdr:col>
          <xdr:colOff>107950</xdr:colOff>
          <xdr:row>93</xdr:row>
          <xdr:rowOff>203200</xdr:rowOff>
        </xdr:to>
        <xdr:sp macro="" textlink="">
          <xdr:nvSpPr>
            <xdr:cNvPr id="10334" name="Check Box 94" hidden="1">
              <a:extLst>
                <a:ext uri="{63B3BB69-23CF-44E3-9099-C40C66FF867C}">
                  <a14:compatExt spid="_x0000_s10334"/>
                </a:ext>
                <a:ext uri="{FF2B5EF4-FFF2-40B4-BE49-F238E27FC236}">
                  <a16:creationId xmlns:a16="http://schemas.microsoft.com/office/drawing/2014/main" id="{00000000-0008-0000-0000-00005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96</xdr:row>
          <xdr:rowOff>50800</xdr:rowOff>
        </xdr:from>
        <xdr:to>
          <xdr:col>22</xdr:col>
          <xdr:colOff>107950</xdr:colOff>
          <xdr:row>96</xdr:row>
          <xdr:rowOff>203200</xdr:rowOff>
        </xdr:to>
        <xdr:sp macro="" textlink="">
          <xdr:nvSpPr>
            <xdr:cNvPr id="10335" name="Check Box 95" hidden="1">
              <a:extLst>
                <a:ext uri="{63B3BB69-23CF-44E3-9099-C40C66FF867C}">
                  <a14:compatExt spid="_x0000_s10335"/>
                </a:ext>
                <a:ext uri="{FF2B5EF4-FFF2-40B4-BE49-F238E27FC236}">
                  <a16:creationId xmlns:a16="http://schemas.microsoft.com/office/drawing/2014/main" id="{00000000-0008-0000-0000-00005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99</xdr:row>
          <xdr:rowOff>57150</xdr:rowOff>
        </xdr:from>
        <xdr:to>
          <xdr:col>22</xdr:col>
          <xdr:colOff>107950</xdr:colOff>
          <xdr:row>99</xdr:row>
          <xdr:rowOff>203200</xdr:rowOff>
        </xdr:to>
        <xdr:sp macro="" textlink="">
          <xdr:nvSpPr>
            <xdr:cNvPr id="10336" name="Check Box 96" hidden="1">
              <a:extLst>
                <a:ext uri="{63B3BB69-23CF-44E3-9099-C40C66FF867C}">
                  <a14:compatExt spid="_x0000_s10336"/>
                </a:ext>
                <a:ext uri="{FF2B5EF4-FFF2-40B4-BE49-F238E27FC236}">
                  <a16:creationId xmlns:a16="http://schemas.microsoft.com/office/drawing/2014/main" id="{00000000-0008-0000-0000-00006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100</xdr:row>
          <xdr:rowOff>38100</xdr:rowOff>
        </xdr:from>
        <xdr:to>
          <xdr:col>22</xdr:col>
          <xdr:colOff>107950</xdr:colOff>
          <xdr:row>100</xdr:row>
          <xdr:rowOff>203200</xdr:rowOff>
        </xdr:to>
        <xdr:sp macro="" textlink="">
          <xdr:nvSpPr>
            <xdr:cNvPr id="10337" name="Check Box 97" hidden="1">
              <a:extLst>
                <a:ext uri="{63B3BB69-23CF-44E3-9099-C40C66FF867C}">
                  <a14:compatExt spid="_x0000_s10337"/>
                </a:ext>
                <a:ext uri="{FF2B5EF4-FFF2-40B4-BE49-F238E27FC236}">
                  <a16:creationId xmlns:a16="http://schemas.microsoft.com/office/drawing/2014/main" id="{00000000-0008-0000-0000-00006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50800</xdr:colOff>
          <xdr:row>99</xdr:row>
          <xdr:rowOff>57150</xdr:rowOff>
        </xdr:from>
        <xdr:to>
          <xdr:col>38</xdr:col>
          <xdr:colOff>38100</xdr:colOff>
          <xdr:row>99</xdr:row>
          <xdr:rowOff>203200</xdr:rowOff>
        </xdr:to>
        <xdr:sp macro="" textlink="">
          <xdr:nvSpPr>
            <xdr:cNvPr id="10338" name="Check Box 98" hidden="1">
              <a:extLst>
                <a:ext uri="{63B3BB69-23CF-44E3-9099-C40C66FF867C}">
                  <a14:compatExt spid="_x0000_s10338"/>
                </a:ext>
                <a:ext uri="{FF2B5EF4-FFF2-40B4-BE49-F238E27FC236}">
                  <a16:creationId xmlns:a16="http://schemas.microsoft.com/office/drawing/2014/main" id="{00000000-0008-0000-0000-00006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101</xdr:row>
          <xdr:rowOff>50800</xdr:rowOff>
        </xdr:from>
        <xdr:to>
          <xdr:col>39</xdr:col>
          <xdr:colOff>50800</xdr:colOff>
          <xdr:row>101</xdr:row>
          <xdr:rowOff>203200</xdr:rowOff>
        </xdr:to>
        <xdr:sp macro="" textlink="">
          <xdr:nvSpPr>
            <xdr:cNvPr id="10339" name="Check Box 99" hidden="1">
              <a:extLst>
                <a:ext uri="{63B3BB69-23CF-44E3-9099-C40C66FF867C}">
                  <a14:compatExt spid="_x0000_s10339"/>
                </a:ext>
                <a:ext uri="{FF2B5EF4-FFF2-40B4-BE49-F238E27FC236}">
                  <a16:creationId xmlns:a16="http://schemas.microsoft.com/office/drawing/2014/main" id="{00000000-0008-0000-0000-00006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102</xdr:row>
          <xdr:rowOff>63500</xdr:rowOff>
        </xdr:from>
        <xdr:to>
          <xdr:col>39</xdr:col>
          <xdr:colOff>107950</xdr:colOff>
          <xdr:row>102</xdr:row>
          <xdr:rowOff>190500</xdr:rowOff>
        </xdr:to>
        <xdr:sp macro="" textlink="">
          <xdr:nvSpPr>
            <xdr:cNvPr id="10340" name="Check Box 100" hidden="1">
              <a:extLst>
                <a:ext uri="{63B3BB69-23CF-44E3-9099-C40C66FF867C}">
                  <a14:compatExt spid="_x0000_s10340"/>
                </a:ext>
                <a:ext uri="{FF2B5EF4-FFF2-40B4-BE49-F238E27FC236}">
                  <a16:creationId xmlns:a16="http://schemas.microsoft.com/office/drawing/2014/main" id="{00000000-0008-0000-0000-00006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146050</xdr:colOff>
          <xdr:row>101</xdr:row>
          <xdr:rowOff>44450</xdr:rowOff>
        </xdr:from>
        <xdr:to>
          <xdr:col>44</xdr:col>
          <xdr:colOff>127000</xdr:colOff>
          <xdr:row>101</xdr:row>
          <xdr:rowOff>203200</xdr:rowOff>
        </xdr:to>
        <xdr:sp macro="" textlink="">
          <xdr:nvSpPr>
            <xdr:cNvPr id="10341" name="Check Box 101" hidden="1">
              <a:extLst>
                <a:ext uri="{63B3BB69-23CF-44E3-9099-C40C66FF867C}">
                  <a14:compatExt spid="_x0000_s10341"/>
                </a:ext>
                <a:ext uri="{FF2B5EF4-FFF2-40B4-BE49-F238E27FC236}">
                  <a16:creationId xmlns:a16="http://schemas.microsoft.com/office/drawing/2014/main" id="{00000000-0008-0000-0000-00006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146050</xdr:colOff>
          <xdr:row>102</xdr:row>
          <xdr:rowOff>57150</xdr:rowOff>
        </xdr:from>
        <xdr:to>
          <xdr:col>44</xdr:col>
          <xdr:colOff>107950</xdr:colOff>
          <xdr:row>102</xdr:row>
          <xdr:rowOff>203200</xdr:rowOff>
        </xdr:to>
        <xdr:sp macro="" textlink="">
          <xdr:nvSpPr>
            <xdr:cNvPr id="10342" name="Check Box 102" hidden="1">
              <a:extLst>
                <a:ext uri="{63B3BB69-23CF-44E3-9099-C40C66FF867C}">
                  <a14:compatExt spid="_x0000_s10342"/>
                </a:ext>
                <a:ext uri="{FF2B5EF4-FFF2-40B4-BE49-F238E27FC236}">
                  <a16:creationId xmlns:a16="http://schemas.microsoft.com/office/drawing/2014/main" id="{00000000-0008-0000-0000-00006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101600</xdr:colOff>
          <xdr:row>101</xdr:row>
          <xdr:rowOff>69850</xdr:rowOff>
        </xdr:from>
        <xdr:to>
          <xdr:col>28</xdr:col>
          <xdr:colOff>127000</xdr:colOff>
          <xdr:row>101</xdr:row>
          <xdr:rowOff>203200</xdr:rowOff>
        </xdr:to>
        <xdr:sp macro="" textlink="">
          <xdr:nvSpPr>
            <xdr:cNvPr id="10343" name="Check Box 103" hidden="1">
              <a:extLst>
                <a:ext uri="{63B3BB69-23CF-44E3-9099-C40C66FF867C}">
                  <a14:compatExt spid="_x0000_s10343"/>
                </a:ext>
                <a:ext uri="{FF2B5EF4-FFF2-40B4-BE49-F238E27FC236}">
                  <a16:creationId xmlns:a16="http://schemas.microsoft.com/office/drawing/2014/main" id="{00000000-0008-0000-0000-00006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107950</xdr:colOff>
          <xdr:row>102</xdr:row>
          <xdr:rowOff>50800</xdr:rowOff>
        </xdr:from>
        <xdr:to>
          <xdr:col>28</xdr:col>
          <xdr:colOff>69850</xdr:colOff>
          <xdr:row>102</xdr:row>
          <xdr:rowOff>203200</xdr:rowOff>
        </xdr:to>
        <xdr:sp macro="" textlink="">
          <xdr:nvSpPr>
            <xdr:cNvPr id="10344" name="Check Box 104" hidden="1">
              <a:extLst>
                <a:ext uri="{63B3BB69-23CF-44E3-9099-C40C66FF867C}">
                  <a14:compatExt spid="_x0000_s10344"/>
                </a:ext>
                <a:ext uri="{FF2B5EF4-FFF2-40B4-BE49-F238E27FC236}">
                  <a16:creationId xmlns:a16="http://schemas.microsoft.com/office/drawing/2014/main" id="{00000000-0008-0000-0000-00006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101</xdr:row>
          <xdr:rowOff>44450</xdr:rowOff>
        </xdr:from>
        <xdr:to>
          <xdr:col>34</xdr:col>
          <xdr:colOff>76200</xdr:colOff>
          <xdr:row>101</xdr:row>
          <xdr:rowOff>203200</xdr:rowOff>
        </xdr:to>
        <xdr:sp macro="" textlink="">
          <xdr:nvSpPr>
            <xdr:cNvPr id="10345" name="Check Box 105" hidden="1">
              <a:extLst>
                <a:ext uri="{63B3BB69-23CF-44E3-9099-C40C66FF867C}">
                  <a14:compatExt spid="_x0000_s10345"/>
                </a:ext>
                <a:ext uri="{FF2B5EF4-FFF2-40B4-BE49-F238E27FC236}">
                  <a16:creationId xmlns:a16="http://schemas.microsoft.com/office/drawing/2014/main" id="{00000000-0008-0000-0000-00006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102</xdr:row>
          <xdr:rowOff>57150</xdr:rowOff>
        </xdr:from>
        <xdr:to>
          <xdr:col>33</xdr:col>
          <xdr:colOff>190500</xdr:colOff>
          <xdr:row>102</xdr:row>
          <xdr:rowOff>203200</xdr:rowOff>
        </xdr:to>
        <xdr:sp macro="" textlink="">
          <xdr:nvSpPr>
            <xdr:cNvPr id="10346" name="Check Box 106" hidden="1">
              <a:extLst>
                <a:ext uri="{63B3BB69-23CF-44E3-9099-C40C66FF867C}">
                  <a14:compatExt spid="_x0000_s10346"/>
                </a:ext>
                <a:ext uri="{FF2B5EF4-FFF2-40B4-BE49-F238E27FC236}">
                  <a16:creationId xmlns:a16="http://schemas.microsoft.com/office/drawing/2014/main" id="{00000000-0008-0000-0000-00006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104</xdr:row>
          <xdr:rowOff>63500</xdr:rowOff>
        </xdr:from>
        <xdr:to>
          <xdr:col>27</xdr:col>
          <xdr:colOff>190500</xdr:colOff>
          <xdr:row>104</xdr:row>
          <xdr:rowOff>203200</xdr:rowOff>
        </xdr:to>
        <xdr:sp macro="" textlink="">
          <xdr:nvSpPr>
            <xdr:cNvPr id="10347" name="Check Box 107" hidden="1">
              <a:extLst>
                <a:ext uri="{63B3BB69-23CF-44E3-9099-C40C66FF867C}">
                  <a14:compatExt spid="_x0000_s10347"/>
                </a:ext>
                <a:ext uri="{FF2B5EF4-FFF2-40B4-BE49-F238E27FC236}">
                  <a16:creationId xmlns:a16="http://schemas.microsoft.com/office/drawing/2014/main" id="{00000000-0008-0000-0000-00006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6350</xdr:colOff>
          <xdr:row>107</xdr:row>
          <xdr:rowOff>57150</xdr:rowOff>
        </xdr:from>
        <xdr:to>
          <xdr:col>27</xdr:col>
          <xdr:colOff>184150</xdr:colOff>
          <xdr:row>107</xdr:row>
          <xdr:rowOff>203200</xdr:rowOff>
        </xdr:to>
        <xdr:sp macro="" textlink="">
          <xdr:nvSpPr>
            <xdr:cNvPr id="10348" name="Check Box 108" hidden="1">
              <a:extLst>
                <a:ext uri="{63B3BB69-23CF-44E3-9099-C40C66FF867C}">
                  <a14:compatExt spid="_x0000_s10348"/>
                </a:ext>
                <a:ext uri="{FF2B5EF4-FFF2-40B4-BE49-F238E27FC236}">
                  <a16:creationId xmlns:a16="http://schemas.microsoft.com/office/drawing/2014/main" id="{00000000-0008-0000-0000-00006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69850</xdr:colOff>
          <xdr:row>107</xdr:row>
          <xdr:rowOff>57150</xdr:rowOff>
        </xdr:from>
        <xdr:to>
          <xdr:col>34</xdr:col>
          <xdr:colOff>38100</xdr:colOff>
          <xdr:row>107</xdr:row>
          <xdr:rowOff>203200</xdr:rowOff>
        </xdr:to>
        <xdr:sp macro="" textlink="">
          <xdr:nvSpPr>
            <xdr:cNvPr id="10349" name="Check Box 109" hidden="1">
              <a:extLst>
                <a:ext uri="{63B3BB69-23CF-44E3-9099-C40C66FF867C}">
                  <a14:compatExt spid="_x0000_s10349"/>
                </a:ext>
                <a:ext uri="{FF2B5EF4-FFF2-40B4-BE49-F238E27FC236}">
                  <a16:creationId xmlns:a16="http://schemas.microsoft.com/office/drawing/2014/main" id="{00000000-0008-0000-0000-00006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177800</xdr:colOff>
          <xdr:row>107</xdr:row>
          <xdr:rowOff>63500</xdr:rowOff>
        </xdr:from>
        <xdr:to>
          <xdr:col>38</xdr:col>
          <xdr:colOff>152400</xdr:colOff>
          <xdr:row>107</xdr:row>
          <xdr:rowOff>203200</xdr:rowOff>
        </xdr:to>
        <xdr:sp macro="" textlink="">
          <xdr:nvSpPr>
            <xdr:cNvPr id="10350" name="Check Box 110" hidden="1">
              <a:extLst>
                <a:ext uri="{63B3BB69-23CF-44E3-9099-C40C66FF867C}">
                  <a14:compatExt spid="_x0000_s10350"/>
                </a:ext>
                <a:ext uri="{FF2B5EF4-FFF2-40B4-BE49-F238E27FC236}">
                  <a16:creationId xmlns:a16="http://schemas.microsoft.com/office/drawing/2014/main" id="{00000000-0008-0000-0000-00006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124</xdr:row>
          <xdr:rowOff>63500</xdr:rowOff>
        </xdr:from>
        <xdr:to>
          <xdr:col>12</xdr:col>
          <xdr:colOff>114300</xdr:colOff>
          <xdr:row>124</xdr:row>
          <xdr:rowOff>203200</xdr:rowOff>
        </xdr:to>
        <xdr:sp macro="" textlink="">
          <xdr:nvSpPr>
            <xdr:cNvPr id="10351" name="Check Box 111" hidden="1">
              <a:extLst>
                <a:ext uri="{63B3BB69-23CF-44E3-9099-C40C66FF867C}">
                  <a14:compatExt spid="_x0000_s10351"/>
                </a:ext>
                <a:ext uri="{FF2B5EF4-FFF2-40B4-BE49-F238E27FC236}">
                  <a16:creationId xmlns:a16="http://schemas.microsoft.com/office/drawing/2014/main" id="{00000000-0008-0000-0000-00006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107950</xdr:colOff>
          <xdr:row>124</xdr:row>
          <xdr:rowOff>50800</xdr:rowOff>
        </xdr:from>
        <xdr:to>
          <xdr:col>29</xdr:col>
          <xdr:colOff>88900</xdr:colOff>
          <xdr:row>124</xdr:row>
          <xdr:rowOff>203200</xdr:rowOff>
        </xdr:to>
        <xdr:sp macro="" textlink="">
          <xdr:nvSpPr>
            <xdr:cNvPr id="10352" name="Check Box 112" hidden="1">
              <a:extLst>
                <a:ext uri="{63B3BB69-23CF-44E3-9099-C40C66FF867C}">
                  <a14:compatExt spid="_x0000_s10352"/>
                </a:ext>
                <a:ext uri="{FF2B5EF4-FFF2-40B4-BE49-F238E27FC236}">
                  <a16:creationId xmlns:a16="http://schemas.microsoft.com/office/drawing/2014/main" id="{00000000-0008-0000-0000-00007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171450</xdr:colOff>
          <xdr:row>124</xdr:row>
          <xdr:rowOff>44450</xdr:rowOff>
        </xdr:from>
        <xdr:to>
          <xdr:col>39</xdr:col>
          <xdr:colOff>146050</xdr:colOff>
          <xdr:row>124</xdr:row>
          <xdr:rowOff>203200</xdr:rowOff>
        </xdr:to>
        <xdr:sp macro="" textlink="">
          <xdr:nvSpPr>
            <xdr:cNvPr id="10353" name="Check Box 113" hidden="1">
              <a:extLst>
                <a:ext uri="{63B3BB69-23CF-44E3-9099-C40C66FF867C}">
                  <a14:compatExt spid="_x0000_s10353"/>
                </a:ext>
                <a:ext uri="{FF2B5EF4-FFF2-40B4-BE49-F238E27FC236}">
                  <a16:creationId xmlns:a16="http://schemas.microsoft.com/office/drawing/2014/main" id="{00000000-0008-0000-0000-00007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63500</xdr:colOff>
          <xdr:row>125</xdr:row>
          <xdr:rowOff>44450</xdr:rowOff>
        </xdr:from>
        <xdr:to>
          <xdr:col>12</xdr:col>
          <xdr:colOff>107950</xdr:colOff>
          <xdr:row>125</xdr:row>
          <xdr:rowOff>203200</xdr:rowOff>
        </xdr:to>
        <xdr:sp macro="" textlink="">
          <xdr:nvSpPr>
            <xdr:cNvPr id="10354" name="Check Box 114" hidden="1">
              <a:extLst>
                <a:ext uri="{63B3BB69-23CF-44E3-9099-C40C66FF867C}">
                  <a14:compatExt spid="_x0000_s10354"/>
                </a:ext>
                <a:ext uri="{FF2B5EF4-FFF2-40B4-BE49-F238E27FC236}">
                  <a16:creationId xmlns:a16="http://schemas.microsoft.com/office/drawing/2014/main" id="{00000000-0008-0000-0000-00007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130</xdr:row>
          <xdr:rowOff>50800</xdr:rowOff>
        </xdr:from>
        <xdr:to>
          <xdr:col>13</xdr:col>
          <xdr:colOff>0</xdr:colOff>
          <xdr:row>130</xdr:row>
          <xdr:rowOff>203200</xdr:rowOff>
        </xdr:to>
        <xdr:sp macro="" textlink="">
          <xdr:nvSpPr>
            <xdr:cNvPr id="10355" name="Check Box 115" hidden="1">
              <a:extLst>
                <a:ext uri="{63B3BB69-23CF-44E3-9099-C40C66FF867C}">
                  <a14:compatExt spid="_x0000_s10355"/>
                </a:ext>
                <a:ext uri="{FF2B5EF4-FFF2-40B4-BE49-F238E27FC236}">
                  <a16:creationId xmlns:a16="http://schemas.microsoft.com/office/drawing/2014/main" id="{00000000-0008-0000-0000-00007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131</xdr:row>
          <xdr:rowOff>44450</xdr:rowOff>
        </xdr:from>
        <xdr:to>
          <xdr:col>13</xdr:col>
          <xdr:colOff>50800</xdr:colOff>
          <xdr:row>131</xdr:row>
          <xdr:rowOff>203200</xdr:rowOff>
        </xdr:to>
        <xdr:sp macro="" textlink="">
          <xdr:nvSpPr>
            <xdr:cNvPr id="10356" name="Check Box 116" hidden="1">
              <a:extLst>
                <a:ext uri="{63B3BB69-23CF-44E3-9099-C40C66FF867C}">
                  <a14:compatExt spid="_x0000_s10356"/>
                </a:ext>
                <a:ext uri="{FF2B5EF4-FFF2-40B4-BE49-F238E27FC236}">
                  <a16:creationId xmlns:a16="http://schemas.microsoft.com/office/drawing/2014/main" id="{00000000-0008-0000-0000-00007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132</xdr:row>
          <xdr:rowOff>57150</xdr:rowOff>
        </xdr:from>
        <xdr:to>
          <xdr:col>13</xdr:col>
          <xdr:colOff>50800</xdr:colOff>
          <xdr:row>132</xdr:row>
          <xdr:rowOff>203200</xdr:rowOff>
        </xdr:to>
        <xdr:sp macro="" textlink="">
          <xdr:nvSpPr>
            <xdr:cNvPr id="10357" name="Check Box 117" hidden="1">
              <a:extLst>
                <a:ext uri="{63B3BB69-23CF-44E3-9099-C40C66FF867C}">
                  <a14:compatExt spid="_x0000_s10357"/>
                </a:ext>
                <a:ext uri="{FF2B5EF4-FFF2-40B4-BE49-F238E27FC236}">
                  <a16:creationId xmlns:a16="http://schemas.microsoft.com/office/drawing/2014/main" id="{00000000-0008-0000-0000-00007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134</xdr:row>
          <xdr:rowOff>57150</xdr:rowOff>
        </xdr:from>
        <xdr:to>
          <xdr:col>13</xdr:col>
          <xdr:colOff>0</xdr:colOff>
          <xdr:row>134</xdr:row>
          <xdr:rowOff>203200</xdr:rowOff>
        </xdr:to>
        <xdr:sp macro="" textlink="">
          <xdr:nvSpPr>
            <xdr:cNvPr id="10358" name="Check Box 118" hidden="1">
              <a:extLst>
                <a:ext uri="{63B3BB69-23CF-44E3-9099-C40C66FF867C}">
                  <a14:compatExt spid="_x0000_s10358"/>
                </a:ext>
                <a:ext uri="{FF2B5EF4-FFF2-40B4-BE49-F238E27FC236}">
                  <a16:creationId xmlns:a16="http://schemas.microsoft.com/office/drawing/2014/main" id="{00000000-0008-0000-0000-00007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135</xdr:row>
          <xdr:rowOff>44450</xdr:rowOff>
        </xdr:from>
        <xdr:to>
          <xdr:col>13</xdr:col>
          <xdr:colOff>0</xdr:colOff>
          <xdr:row>135</xdr:row>
          <xdr:rowOff>203200</xdr:rowOff>
        </xdr:to>
        <xdr:sp macro="" textlink="">
          <xdr:nvSpPr>
            <xdr:cNvPr id="10359" name="Check Box 119" hidden="1">
              <a:extLst>
                <a:ext uri="{63B3BB69-23CF-44E3-9099-C40C66FF867C}">
                  <a14:compatExt spid="_x0000_s10359"/>
                </a:ext>
                <a:ext uri="{FF2B5EF4-FFF2-40B4-BE49-F238E27FC236}">
                  <a16:creationId xmlns:a16="http://schemas.microsoft.com/office/drawing/2014/main" id="{00000000-0008-0000-0000-00007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133</xdr:row>
          <xdr:rowOff>63500</xdr:rowOff>
        </xdr:from>
        <xdr:to>
          <xdr:col>13</xdr:col>
          <xdr:colOff>0</xdr:colOff>
          <xdr:row>133</xdr:row>
          <xdr:rowOff>203200</xdr:rowOff>
        </xdr:to>
        <xdr:sp macro="" textlink="">
          <xdr:nvSpPr>
            <xdr:cNvPr id="10360" name="Check Box 120" hidden="1">
              <a:extLst>
                <a:ext uri="{63B3BB69-23CF-44E3-9099-C40C66FF867C}">
                  <a14:compatExt spid="_x0000_s10360"/>
                </a:ext>
                <a:ext uri="{FF2B5EF4-FFF2-40B4-BE49-F238E27FC236}">
                  <a16:creationId xmlns:a16="http://schemas.microsoft.com/office/drawing/2014/main" id="{00000000-0008-0000-0000-00007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127000</xdr:colOff>
          <xdr:row>130</xdr:row>
          <xdr:rowOff>69850</xdr:rowOff>
        </xdr:from>
        <xdr:to>
          <xdr:col>31</xdr:col>
          <xdr:colOff>107950</xdr:colOff>
          <xdr:row>130</xdr:row>
          <xdr:rowOff>203200</xdr:rowOff>
        </xdr:to>
        <xdr:sp macro="" textlink="">
          <xdr:nvSpPr>
            <xdr:cNvPr id="10361" name="Check Box 121" hidden="1">
              <a:extLst>
                <a:ext uri="{63B3BB69-23CF-44E3-9099-C40C66FF867C}">
                  <a14:compatExt spid="_x0000_s10361"/>
                </a:ext>
                <a:ext uri="{FF2B5EF4-FFF2-40B4-BE49-F238E27FC236}">
                  <a16:creationId xmlns:a16="http://schemas.microsoft.com/office/drawing/2014/main" id="{00000000-0008-0000-0000-00007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127000</xdr:colOff>
          <xdr:row>131</xdr:row>
          <xdr:rowOff>57150</xdr:rowOff>
        </xdr:from>
        <xdr:to>
          <xdr:col>31</xdr:col>
          <xdr:colOff>127000</xdr:colOff>
          <xdr:row>131</xdr:row>
          <xdr:rowOff>203200</xdr:rowOff>
        </xdr:to>
        <xdr:sp macro="" textlink="">
          <xdr:nvSpPr>
            <xdr:cNvPr id="10362" name="Check Box 122" hidden="1">
              <a:extLst>
                <a:ext uri="{63B3BB69-23CF-44E3-9099-C40C66FF867C}">
                  <a14:compatExt spid="_x0000_s10362"/>
                </a:ext>
                <a:ext uri="{FF2B5EF4-FFF2-40B4-BE49-F238E27FC236}">
                  <a16:creationId xmlns:a16="http://schemas.microsoft.com/office/drawing/2014/main" id="{00000000-0008-0000-0000-00007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133350</xdr:colOff>
          <xdr:row>132</xdr:row>
          <xdr:rowOff>38100</xdr:rowOff>
        </xdr:from>
        <xdr:to>
          <xdr:col>31</xdr:col>
          <xdr:colOff>146050</xdr:colOff>
          <xdr:row>132</xdr:row>
          <xdr:rowOff>203200</xdr:rowOff>
        </xdr:to>
        <xdr:sp macro="" textlink="">
          <xdr:nvSpPr>
            <xdr:cNvPr id="10363" name="Check Box 123" hidden="1">
              <a:extLst>
                <a:ext uri="{63B3BB69-23CF-44E3-9099-C40C66FF867C}">
                  <a14:compatExt spid="_x0000_s10363"/>
                </a:ext>
                <a:ext uri="{FF2B5EF4-FFF2-40B4-BE49-F238E27FC236}">
                  <a16:creationId xmlns:a16="http://schemas.microsoft.com/office/drawing/2014/main" id="{00000000-0008-0000-0000-00007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133350</xdr:colOff>
          <xdr:row>133</xdr:row>
          <xdr:rowOff>31750</xdr:rowOff>
        </xdr:from>
        <xdr:to>
          <xdr:col>31</xdr:col>
          <xdr:colOff>146050</xdr:colOff>
          <xdr:row>133</xdr:row>
          <xdr:rowOff>203200</xdr:rowOff>
        </xdr:to>
        <xdr:sp macro="" textlink="">
          <xdr:nvSpPr>
            <xdr:cNvPr id="10364" name="Check Box 124" hidden="1">
              <a:extLst>
                <a:ext uri="{63B3BB69-23CF-44E3-9099-C40C66FF867C}">
                  <a14:compatExt spid="_x0000_s10364"/>
                </a:ext>
                <a:ext uri="{FF2B5EF4-FFF2-40B4-BE49-F238E27FC236}">
                  <a16:creationId xmlns:a16="http://schemas.microsoft.com/office/drawing/2014/main" id="{00000000-0008-0000-0000-00007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133350</xdr:colOff>
          <xdr:row>134</xdr:row>
          <xdr:rowOff>57150</xdr:rowOff>
        </xdr:from>
        <xdr:to>
          <xdr:col>31</xdr:col>
          <xdr:colOff>146050</xdr:colOff>
          <xdr:row>134</xdr:row>
          <xdr:rowOff>203200</xdr:rowOff>
        </xdr:to>
        <xdr:sp macro="" textlink="">
          <xdr:nvSpPr>
            <xdr:cNvPr id="10365" name="Check Box 125" hidden="1">
              <a:extLst>
                <a:ext uri="{63B3BB69-23CF-44E3-9099-C40C66FF867C}">
                  <a14:compatExt spid="_x0000_s10365"/>
                </a:ext>
                <a:ext uri="{FF2B5EF4-FFF2-40B4-BE49-F238E27FC236}">
                  <a16:creationId xmlns:a16="http://schemas.microsoft.com/office/drawing/2014/main" id="{00000000-0008-0000-0000-00007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140</xdr:row>
          <xdr:rowOff>76200</xdr:rowOff>
        </xdr:from>
        <xdr:to>
          <xdr:col>13</xdr:col>
          <xdr:colOff>38100</xdr:colOff>
          <xdr:row>140</xdr:row>
          <xdr:rowOff>203200</xdr:rowOff>
        </xdr:to>
        <xdr:sp macro="" textlink="">
          <xdr:nvSpPr>
            <xdr:cNvPr id="10366" name="Check Box 126" hidden="1">
              <a:extLst>
                <a:ext uri="{63B3BB69-23CF-44E3-9099-C40C66FF867C}">
                  <a14:compatExt spid="_x0000_s10366"/>
                </a:ext>
                <a:ext uri="{FF2B5EF4-FFF2-40B4-BE49-F238E27FC236}">
                  <a16:creationId xmlns:a16="http://schemas.microsoft.com/office/drawing/2014/main" id="{00000000-0008-0000-0000-00007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107950</xdr:colOff>
          <xdr:row>141</xdr:row>
          <xdr:rowOff>76200</xdr:rowOff>
        </xdr:from>
        <xdr:to>
          <xdr:col>13</xdr:col>
          <xdr:colOff>38100</xdr:colOff>
          <xdr:row>141</xdr:row>
          <xdr:rowOff>203200</xdr:rowOff>
        </xdr:to>
        <xdr:sp macro="" textlink="">
          <xdr:nvSpPr>
            <xdr:cNvPr id="10367" name="Check Box 127" hidden="1">
              <a:extLst>
                <a:ext uri="{63B3BB69-23CF-44E3-9099-C40C66FF867C}">
                  <a14:compatExt spid="_x0000_s10367"/>
                </a:ext>
                <a:ext uri="{FF2B5EF4-FFF2-40B4-BE49-F238E27FC236}">
                  <a16:creationId xmlns:a16="http://schemas.microsoft.com/office/drawing/2014/main" id="{00000000-0008-0000-0000-00007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142</xdr:row>
          <xdr:rowOff>82550</xdr:rowOff>
        </xdr:from>
        <xdr:to>
          <xdr:col>13</xdr:col>
          <xdr:colOff>19050</xdr:colOff>
          <xdr:row>142</xdr:row>
          <xdr:rowOff>203200</xdr:rowOff>
        </xdr:to>
        <xdr:sp macro="" textlink="">
          <xdr:nvSpPr>
            <xdr:cNvPr id="10368" name="Check Box 128" hidden="1">
              <a:extLst>
                <a:ext uri="{63B3BB69-23CF-44E3-9099-C40C66FF867C}">
                  <a14:compatExt spid="_x0000_s10368"/>
                </a:ext>
                <a:ext uri="{FF2B5EF4-FFF2-40B4-BE49-F238E27FC236}">
                  <a16:creationId xmlns:a16="http://schemas.microsoft.com/office/drawing/2014/main" id="{00000000-0008-0000-0000-00008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143</xdr:row>
          <xdr:rowOff>57150</xdr:rowOff>
        </xdr:from>
        <xdr:to>
          <xdr:col>13</xdr:col>
          <xdr:colOff>38100</xdr:colOff>
          <xdr:row>143</xdr:row>
          <xdr:rowOff>203200</xdr:rowOff>
        </xdr:to>
        <xdr:sp macro="" textlink="">
          <xdr:nvSpPr>
            <xdr:cNvPr id="10369" name="Check Box 129" hidden="1">
              <a:extLst>
                <a:ext uri="{63B3BB69-23CF-44E3-9099-C40C66FF867C}">
                  <a14:compatExt spid="_x0000_s10369"/>
                </a:ext>
                <a:ext uri="{FF2B5EF4-FFF2-40B4-BE49-F238E27FC236}">
                  <a16:creationId xmlns:a16="http://schemas.microsoft.com/office/drawing/2014/main" id="{00000000-0008-0000-0000-00008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120650</xdr:colOff>
          <xdr:row>142</xdr:row>
          <xdr:rowOff>76200</xdr:rowOff>
        </xdr:from>
        <xdr:to>
          <xdr:col>31</xdr:col>
          <xdr:colOff>107950</xdr:colOff>
          <xdr:row>142</xdr:row>
          <xdr:rowOff>203200</xdr:rowOff>
        </xdr:to>
        <xdr:sp macro="" textlink="">
          <xdr:nvSpPr>
            <xdr:cNvPr id="10370" name="Check Box 130" hidden="1">
              <a:extLst>
                <a:ext uri="{63B3BB69-23CF-44E3-9099-C40C66FF867C}">
                  <a14:compatExt spid="_x0000_s10370"/>
                </a:ext>
                <a:ext uri="{FF2B5EF4-FFF2-40B4-BE49-F238E27FC236}">
                  <a16:creationId xmlns:a16="http://schemas.microsoft.com/office/drawing/2014/main" id="{00000000-0008-0000-0000-00008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120650</xdr:colOff>
          <xdr:row>141</xdr:row>
          <xdr:rowOff>76200</xdr:rowOff>
        </xdr:from>
        <xdr:to>
          <xdr:col>31</xdr:col>
          <xdr:colOff>114300</xdr:colOff>
          <xdr:row>141</xdr:row>
          <xdr:rowOff>203200</xdr:rowOff>
        </xdr:to>
        <xdr:sp macro="" textlink="">
          <xdr:nvSpPr>
            <xdr:cNvPr id="10371" name="Check Box 131" hidden="1">
              <a:extLst>
                <a:ext uri="{63B3BB69-23CF-44E3-9099-C40C66FF867C}">
                  <a14:compatExt spid="_x0000_s10371"/>
                </a:ext>
                <a:ext uri="{FF2B5EF4-FFF2-40B4-BE49-F238E27FC236}">
                  <a16:creationId xmlns:a16="http://schemas.microsoft.com/office/drawing/2014/main" id="{00000000-0008-0000-0000-00008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146</xdr:row>
          <xdr:rowOff>82550</xdr:rowOff>
        </xdr:from>
        <xdr:to>
          <xdr:col>16</xdr:col>
          <xdr:colOff>38100</xdr:colOff>
          <xdr:row>146</xdr:row>
          <xdr:rowOff>203200</xdr:rowOff>
        </xdr:to>
        <xdr:sp macro="" textlink="">
          <xdr:nvSpPr>
            <xdr:cNvPr id="10372" name="Check Box 132" hidden="1">
              <a:extLst>
                <a:ext uri="{63B3BB69-23CF-44E3-9099-C40C66FF867C}">
                  <a14:compatExt spid="_x0000_s10372"/>
                </a:ext>
                <a:ext uri="{FF2B5EF4-FFF2-40B4-BE49-F238E27FC236}">
                  <a16:creationId xmlns:a16="http://schemas.microsoft.com/office/drawing/2014/main" id="{00000000-0008-0000-0000-00008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146</xdr:row>
          <xdr:rowOff>76200</xdr:rowOff>
        </xdr:from>
        <xdr:to>
          <xdr:col>33</xdr:col>
          <xdr:colOff>38100</xdr:colOff>
          <xdr:row>146</xdr:row>
          <xdr:rowOff>203200</xdr:rowOff>
        </xdr:to>
        <xdr:sp macro="" textlink="">
          <xdr:nvSpPr>
            <xdr:cNvPr id="10373" name="Check Box 133" hidden="1">
              <a:extLst>
                <a:ext uri="{63B3BB69-23CF-44E3-9099-C40C66FF867C}">
                  <a14:compatExt spid="_x0000_s10373"/>
                </a:ext>
                <a:ext uri="{FF2B5EF4-FFF2-40B4-BE49-F238E27FC236}">
                  <a16:creationId xmlns:a16="http://schemas.microsoft.com/office/drawing/2014/main" id="{00000000-0008-0000-0000-00008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107950</xdr:colOff>
          <xdr:row>147</xdr:row>
          <xdr:rowOff>82550</xdr:rowOff>
        </xdr:from>
        <xdr:to>
          <xdr:col>16</xdr:col>
          <xdr:colOff>38100</xdr:colOff>
          <xdr:row>147</xdr:row>
          <xdr:rowOff>203200</xdr:rowOff>
        </xdr:to>
        <xdr:sp macro="" textlink="">
          <xdr:nvSpPr>
            <xdr:cNvPr id="10374" name="Check Box 134" hidden="1">
              <a:extLst>
                <a:ext uri="{63B3BB69-23CF-44E3-9099-C40C66FF867C}">
                  <a14:compatExt spid="_x0000_s10374"/>
                </a:ext>
                <a:ext uri="{FF2B5EF4-FFF2-40B4-BE49-F238E27FC236}">
                  <a16:creationId xmlns:a16="http://schemas.microsoft.com/office/drawing/2014/main" id="{00000000-0008-0000-0000-00008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139700</xdr:colOff>
          <xdr:row>147</xdr:row>
          <xdr:rowOff>76200</xdr:rowOff>
        </xdr:from>
        <xdr:to>
          <xdr:col>35</xdr:col>
          <xdr:colOff>146050</xdr:colOff>
          <xdr:row>147</xdr:row>
          <xdr:rowOff>203200</xdr:rowOff>
        </xdr:to>
        <xdr:sp macro="" textlink="">
          <xdr:nvSpPr>
            <xdr:cNvPr id="10375" name="Check Box 135" hidden="1">
              <a:extLst>
                <a:ext uri="{63B3BB69-23CF-44E3-9099-C40C66FF867C}">
                  <a14:compatExt spid="_x0000_s10375"/>
                </a:ext>
                <a:ext uri="{FF2B5EF4-FFF2-40B4-BE49-F238E27FC236}">
                  <a16:creationId xmlns:a16="http://schemas.microsoft.com/office/drawing/2014/main" id="{00000000-0008-0000-0000-00008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120650</xdr:colOff>
          <xdr:row>149</xdr:row>
          <xdr:rowOff>25400</xdr:rowOff>
        </xdr:from>
        <xdr:to>
          <xdr:col>16</xdr:col>
          <xdr:colOff>107950</xdr:colOff>
          <xdr:row>149</xdr:row>
          <xdr:rowOff>203200</xdr:rowOff>
        </xdr:to>
        <xdr:sp macro="" textlink="">
          <xdr:nvSpPr>
            <xdr:cNvPr id="10376" name="Check Box 136" hidden="1">
              <a:extLst>
                <a:ext uri="{63B3BB69-23CF-44E3-9099-C40C66FF867C}">
                  <a14:compatExt spid="_x0000_s10376"/>
                </a:ext>
                <a:ext uri="{FF2B5EF4-FFF2-40B4-BE49-F238E27FC236}">
                  <a16:creationId xmlns:a16="http://schemas.microsoft.com/office/drawing/2014/main" id="{00000000-0008-0000-0000-00008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25400</xdr:colOff>
          <xdr:row>149</xdr:row>
          <xdr:rowOff>69850</xdr:rowOff>
        </xdr:from>
        <xdr:to>
          <xdr:col>23</xdr:col>
          <xdr:colOff>88900</xdr:colOff>
          <xdr:row>149</xdr:row>
          <xdr:rowOff>203200</xdr:rowOff>
        </xdr:to>
        <xdr:sp macro="" textlink="">
          <xdr:nvSpPr>
            <xdr:cNvPr id="10377" name="Check Box 137" hidden="1">
              <a:extLst>
                <a:ext uri="{63B3BB69-23CF-44E3-9099-C40C66FF867C}">
                  <a14:compatExt spid="_x0000_s10377"/>
                </a:ext>
                <a:ext uri="{FF2B5EF4-FFF2-40B4-BE49-F238E27FC236}">
                  <a16:creationId xmlns:a16="http://schemas.microsoft.com/office/drawing/2014/main" id="{00000000-0008-0000-0000-00008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88900</xdr:colOff>
          <xdr:row>149</xdr:row>
          <xdr:rowOff>44450</xdr:rowOff>
        </xdr:from>
        <xdr:to>
          <xdr:col>30</xdr:col>
          <xdr:colOff>107950</xdr:colOff>
          <xdr:row>149</xdr:row>
          <xdr:rowOff>203200</xdr:rowOff>
        </xdr:to>
        <xdr:sp macro="" textlink="">
          <xdr:nvSpPr>
            <xdr:cNvPr id="10378" name="Check Box 138" hidden="1">
              <a:extLst>
                <a:ext uri="{63B3BB69-23CF-44E3-9099-C40C66FF867C}">
                  <a14:compatExt spid="_x0000_s10378"/>
                </a:ext>
                <a:ext uri="{FF2B5EF4-FFF2-40B4-BE49-F238E27FC236}">
                  <a16:creationId xmlns:a16="http://schemas.microsoft.com/office/drawing/2014/main" id="{00000000-0008-0000-0000-00008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149</xdr:row>
          <xdr:rowOff>63500</xdr:rowOff>
        </xdr:from>
        <xdr:to>
          <xdr:col>35</xdr:col>
          <xdr:colOff>0</xdr:colOff>
          <xdr:row>149</xdr:row>
          <xdr:rowOff>203200</xdr:rowOff>
        </xdr:to>
        <xdr:sp macro="" textlink="">
          <xdr:nvSpPr>
            <xdr:cNvPr id="10379" name="Check Box 139" hidden="1">
              <a:extLst>
                <a:ext uri="{63B3BB69-23CF-44E3-9099-C40C66FF867C}">
                  <a14:compatExt spid="_x0000_s10379"/>
                </a:ext>
                <a:ext uri="{FF2B5EF4-FFF2-40B4-BE49-F238E27FC236}">
                  <a16:creationId xmlns:a16="http://schemas.microsoft.com/office/drawing/2014/main" id="{00000000-0008-0000-0000-00008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149</xdr:row>
          <xdr:rowOff>63500</xdr:rowOff>
        </xdr:from>
        <xdr:to>
          <xdr:col>39</xdr:col>
          <xdr:colOff>69850</xdr:colOff>
          <xdr:row>149</xdr:row>
          <xdr:rowOff>203200</xdr:rowOff>
        </xdr:to>
        <xdr:sp macro="" textlink="">
          <xdr:nvSpPr>
            <xdr:cNvPr id="10380" name="Check Box 140" hidden="1">
              <a:extLst>
                <a:ext uri="{63B3BB69-23CF-44E3-9099-C40C66FF867C}">
                  <a14:compatExt spid="_x0000_s10380"/>
                </a:ext>
                <a:ext uri="{FF2B5EF4-FFF2-40B4-BE49-F238E27FC236}">
                  <a16:creationId xmlns:a16="http://schemas.microsoft.com/office/drawing/2014/main" id="{00000000-0008-0000-0000-00008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177800</xdr:colOff>
          <xdr:row>149</xdr:row>
          <xdr:rowOff>38100</xdr:rowOff>
        </xdr:from>
        <xdr:to>
          <xdr:col>45</xdr:col>
          <xdr:colOff>19050</xdr:colOff>
          <xdr:row>149</xdr:row>
          <xdr:rowOff>203200</xdr:rowOff>
        </xdr:to>
        <xdr:sp macro="" textlink="">
          <xdr:nvSpPr>
            <xdr:cNvPr id="10381" name="Check Box 141" hidden="1">
              <a:extLst>
                <a:ext uri="{63B3BB69-23CF-44E3-9099-C40C66FF867C}">
                  <a14:compatExt spid="_x0000_s10381"/>
                </a:ext>
                <a:ext uri="{FF2B5EF4-FFF2-40B4-BE49-F238E27FC236}">
                  <a16:creationId xmlns:a16="http://schemas.microsoft.com/office/drawing/2014/main" id="{00000000-0008-0000-0000-00008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120650</xdr:colOff>
          <xdr:row>150</xdr:row>
          <xdr:rowOff>31750</xdr:rowOff>
        </xdr:from>
        <xdr:to>
          <xdr:col>16</xdr:col>
          <xdr:colOff>38100</xdr:colOff>
          <xdr:row>150</xdr:row>
          <xdr:rowOff>184150</xdr:rowOff>
        </xdr:to>
        <xdr:sp macro="" textlink="">
          <xdr:nvSpPr>
            <xdr:cNvPr id="10382" name="Check Box 142" hidden="1">
              <a:extLst>
                <a:ext uri="{63B3BB69-23CF-44E3-9099-C40C66FF867C}">
                  <a14:compatExt spid="_x0000_s10382"/>
                </a:ext>
                <a:ext uri="{FF2B5EF4-FFF2-40B4-BE49-F238E27FC236}">
                  <a16:creationId xmlns:a16="http://schemas.microsoft.com/office/drawing/2014/main" id="{00000000-0008-0000-0000-00008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150</xdr:row>
          <xdr:rowOff>31750</xdr:rowOff>
        </xdr:from>
        <xdr:to>
          <xdr:col>24</xdr:col>
          <xdr:colOff>0</xdr:colOff>
          <xdr:row>150</xdr:row>
          <xdr:rowOff>184150</xdr:rowOff>
        </xdr:to>
        <xdr:sp macro="" textlink="">
          <xdr:nvSpPr>
            <xdr:cNvPr id="10383" name="Check Box 143" hidden="1">
              <a:extLst>
                <a:ext uri="{63B3BB69-23CF-44E3-9099-C40C66FF867C}">
                  <a14:compatExt spid="_x0000_s10383"/>
                </a:ext>
                <a:ext uri="{FF2B5EF4-FFF2-40B4-BE49-F238E27FC236}">
                  <a16:creationId xmlns:a16="http://schemas.microsoft.com/office/drawing/2014/main" id="{00000000-0008-0000-0000-00008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120650</xdr:colOff>
          <xdr:row>152</xdr:row>
          <xdr:rowOff>38100</xdr:rowOff>
        </xdr:from>
        <xdr:to>
          <xdr:col>16</xdr:col>
          <xdr:colOff>50800</xdr:colOff>
          <xdr:row>152</xdr:row>
          <xdr:rowOff>190500</xdr:rowOff>
        </xdr:to>
        <xdr:sp macro="" textlink="">
          <xdr:nvSpPr>
            <xdr:cNvPr id="10384" name="Check Box 144" hidden="1">
              <a:extLst>
                <a:ext uri="{63B3BB69-23CF-44E3-9099-C40C66FF867C}">
                  <a14:compatExt spid="_x0000_s10384"/>
                </a:ext>
                <a:ext uri="{FF2B5EF4-FFF2-40B4-BE49-F238E27FC236}">
                  <a16:creationId xmlns:a16="http://schemas.microsoft.com/office/drawing/2014/main" id="{00000000-0008-0000-0000-00009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156</xdr:row>
          <xdr:rowOff>69850</xdr:rowOff>
        </xdr:from>
        <xdr:to>
          <xdr:col>24</xdr:col>
          <xdr:colOff>69850</xdr:colOff>
          <xdr:row>156</xdr:row>
          <xdr:rowOff>203200</xdr:rowOff>
        </xdr:to>
        <xdr:sp macro="" textlink="">
          <xdr:nvSpPr>
            <xdr:cNvPr id="10385" name="Check Box 145" hidden="1">
              <a:extLst>
                <a:ext uri="{63B3BB69-23CF-44E3-9099-C40C66FF867C}">
                  <a14:compatExt spid="_x0000_s10385"/>
                </a:ext>
                <a:ext uri="{FF2B5EF4-FFF2-40B4-BE49-F238E27FC236}">
                  <a16:creationId xmlns:a16="http://schemas.microsoft.com/office/drawing/2014/main" id="{00000000-0008-0000-0000-00009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157</xdr:row>
          <xdr:rowOff>57150</xdr:rowOff>
        </xdr:from>
        <xdr:to>
          <xdr:col>24</xdr:col>
          <xdr:colOff>88900</xdr:colOff>
          <xdr:row>157</xdr:row>
          <xdr:rowOff>203200</xdr:rowOff>
        </xdr:to>
        <xdr:sp macro="" textlink="">
          <xdr:nvSpPr>
            <xdr:cNvPr id="10386" name="Check Box 146" hidden="1">
              <a:extLst>
                <a:ext uri="{63B3BB69-23CF-44E3-9099-C40C66FF867C}">
                  <a14:compatExt spid="_x0000_s10386"/>
                </a:ext>
                <a:ext uri="{FF2B5EF4-FFF2-40B4-BE49-F238E27FC236}">
                  <a16:creationId xmlns:a16="http://schemas.microsoft.com/office/drawing/2014/main" id="{00000000-0008-0000-0000-00009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158</xdr:row>
          <xdr:rowOff>63500</xdr:rowOff>
        </xdr:from>
        <xdr:to>
          <xdr:col>25</xdr:col>
          <xdr:colOff>0</xdr:colOff>
          <xdr:row>158</xdr:row>
          <xdr:rowOff>203200</xdr:rowOff>
        </xdr:to>
        <xdr:sp macro="" textlink="">
          <xdr:nvSpPr>
            <xdr:cNvPr id="10387" name="Check Box 147" hidden="1">
              <a:extLst>
                <a:ext uri="{63B3BB69-23CF-44E3-9099-C40C66FF867C}">
                  <a14:compatExt spid="_x0000_s10387"/>
                </a:ext>
                <a:ext uri="{FF2B5EF4-FFF2-40B4-BE49-F238E27FC236}">
                  <a16:creationId xmlns:a16="http://schemas.microsoft.com/office/drawing/2014/main" id="{00000000-0008-0000-0000-00009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161</xdr:row>
          <xdr:rowOff>63500</xdr:rowOff>
        </xdr:from>
        <xdr:to>
          <xdr:col>25</xdr:col>
          <xdr:colOff>38100</xdr:colOff>
          <xdr:row>161</xdr:row>
          <xdr:rowOff>203200</xdr:rowOff>
        </xdr:to>
        <xdr:sp macro="" textlink="">
          <xdr:nvSpPr>
            <xdr:cNvPr id="10388" name="Check Box 148" hidden="1">
              <a:extLst>
                <a:ext uri="{63B3BB69-23CF-44E3-9099-C40C66FF867C}">
                  <a14:compatExt spid="_x0000_s10388"/>
                </a:ext>
                <a:ext uri="{FF2B5EF4-FFF2-40B4-BE49-F238E27FC236}">
                  <a16:creationId xmlns:a16="http://schemas.microsoft.com/office/drawing/2014/main" id="{00000000-0008-0000-0000-00009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44450</xdr:colOff>
          <xdr:row>161</xdr:row>
          <xdr:rowOff>57150</xdr:rowOff>
        </xdr:from>
        <xdr:to>
          <xdr:col>39</xdr:col>
          <xdr:colOff>107950</xdr:colOff>
          <xdr:row>161</xdr:row>
          <xdr:rowOff>203200</xdr:rowOff>
        </xdr:to>
        <xdr:sp macro="" textlink="">
          <xdr:nvSpPr>
            <xdr:cNvPr id="10389" name="Check Box 149" hidden="1">
              <a:extLst>
                <a:ext uri="{63B3BB69-23CF-44E3-9099-C40C66FF867C}">
                  <a14:compatExt spid="_x0000_s10389"/>
                </a:ext>
                <a:ext uri="{FF2B5EF4-FFF2-40B4-BE49-F238E27FC236}">
                  <a16:creationId xmlns:a16="http://schemas.microsoft.com/office/drawing/2014/main" id="{00000000-0008-0000-0000-00009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162</xdr:row>
          <xdr:rowOff>63500</xdr:rowOff>
        </xdr:from>
        <xdr:to>
          <xdr:col>25</xdr:col>
          <xdr:colOff>38100</xdr:colOff>
          <xdr:row>162</xdr:row>
          <xdr:rowOff>203200</xdr:rowOff>
        </xdr:to>
        <xdr:sp macro="" textlink="">
          <xdr:nvSpPr>
            <xdr:cNvPr id="10390" name="Check Box 150" hidden="1">
              <a:extLst>
                <a:ext uri="{63B3BB69-23CF-44E3-9099-C40C66FF867C}">
                  <a14:compatExt spid="_x0000_s10390"/>
                </a:ext>
                <a:ext uri="{FF2B5EF4-FFF2-40B4-BE49-F238E27FC236}">
                  <a16:creationId xmlns:a16="http://schemas.microsoft.com/office/drawing/2014/main" id="{00000000-0008-0000-0000-00009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120650</xdr:colOff>
          <xdr:row>166</xdr:row>
          <xdr:rowOff>184150</xdr:rowOff>
        </xdr:from>
        <xdr:to>
          <xdr:col>31</xdr:col>
          <xdr:colOff>171450</xdr:colOff>
          <xdr:row>166</xdr:row>
          <xdr:rowOff>679450</xdr:rowOff>
        </xdr:to>
        <xdr:sp macro="" textlink="">
          <xdr:nvSpPr>
            <xdr:cNvPr id="10391" name="Check Box 151" hidden="1">
              <a:extLst>
                <a:ext uri="{63B3BB69-23CF-44E3-9099-C40C66FF867C}">
                  <a14:compatExt spid="_x0000_s10391"/>
                </a:ext>
                <a:ext uri="{FF2B5EF4-FFF2-40B4-BE49-F238E27FC236}">
                  <a16:creationId xmlns:a16="http://schemas.microsoft.com/office/drawing/2014/main" id="{00000000-0008-0000-0000-00009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139700</xdr:colOff>
          <xdr:row>166</xdr:row>
          <xdr:rowOff>184150</xdr:rowOff>
        </xdr:from>
        <xdr:to>
          <xdr:col>38</xdr:col>
          <xdr:colOff>0</xdr:colOff>
          <xdr:row>166</xdr:row>
          <xdr:rowOff>679450</xdr:rowOff>
        </xdr:to>
        <xdr:sp macro="" textlink="">
          <xdr:nvSpPr>
            <xdr:cNvPr id="10392" name="Check Box 152" hidden="1">
              <a:extLst>
                <a:ext uri="{63B3BB69-23CF-44E3-9099-C40C66FF867C}">
                  <a14:compatExt spid="_x0000_s10392"/>
                </a:ext>
                <a:ext uri="{FF2B5EF4-FFF2-40B4-BE49-F238E27FC236}">
                  <a16:creationId xmlns:a16="http://schemas.microsoft.com/office/drawing/2014/main" id="{00000000-0008-0000-0000-00009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177800</xdr:colOff>
          <xdr:row>166</xdr:row>
          <xdr:rowOff>184150</xdr:rowOff>
        </xdr:from>
        <xdr:to>
          <xdr:col>44</xdr:col>
          <xdr:colOff>38100</xdr:colOff>
          <xdr:row>166</xdr:row>
          <xdr:rowOff>679450</xdr:rowOff>
        </xdr:to>
        <xdr:sp macro="" textlink="">
          <xdr:nvSpPr>
            <xdr:cNvPr id="10393" name="Check Box 153" hidden="1">
              <a:extLst>
                <a:ext uri="{63B3BB69-23CF-44E3-9099-C40C66FF867C}">
                  <a14:compatExt spid="_x0000_s10393"/>
                </a:ext>
                <a:ext uri="{FF2B5EF4-FFF2-40B4-BE49-F238E27FC236}">
                  <a16:creationId xmlns:a16="http://schemas.microsoft.com/office/drawing/2014/main" id="{00000000-0008-0000-0000-00009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120650</xdr:colOff>
          <xdr:row>168</xdr:row>
          <xdr:rowOff>69850</xdr:rowOff>
        </xdr:from>
        <xdr:to>
          <xdr:col>29</xdr:col>
          <xdr:colOff>171450</xdr:colOff>
          <xdr:row>168</xdr:row>
          <xdr:rowOff>203200</xdr:rowOff>
        </xdr:to>
        <xdr:sp macro="" textlink="">
          <xdr:nvSpPr>
            <xdr:cNvPr id="10394" name="Check Box 154" hidden="1">
              <a:extLst>
                <a:ext uri="{63B3BB69-23CF-44E3-9099-C40C66FF867C}">
                  <a14:compatExt spid="_x0000_s10394"/>
                </a:ext>
                <a:ext uri="{FF2B5EF4-FFF2-40B4-BE49-F238E27FC236}">
                  <a16:creationId xmlns:a16="http://schemas.microsoft.com/office/drawing/2014/main" id="{00000000-0008-0000-0000-00009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120650</xdr:colOff>
          <xdr:row>171</xdr:row>
          <xdr:rowOff>57150</xdr:rowOff>
        </xdr:from>
        <xdr:to>
          <xdr:col>29</xdr:col>
          <xdr:colOff>171450</xdr:colOff>
          <xdr:row>171</xdr:row>
          <xdr:rowOff>203200</xdr:rowOff>
        </xdr:to>
        <xdr:sp macro="" textlink="">
          <xdr:nvSpPr>
            <xdr:cNvPr id="10395" name="Check Box 155" hidden="1">
              <a:extLst>
                <a:ext uri="{63B3BB69-23CF-44E3-9099-C40C66FF867C}">
                  <a14:compatExt spid="_x0000_s10395"/>
                </a:ext>
                <a:ext uri="{FF2B5EF4-FFF2-40B4-BE49-F238E27FC236}">
                  <a16:creationId xmlns:a16="http://schemas.microsoft.com/office/drawing/2014/main" id="{00000000-0008-0000-0000-00009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146050</xdr:colOff>
          <xdr:row>171</xdr:row>
          <xdr:rowOff>63500</xdr:rowOff>
        </xdr:from>
        <xdr:to>
          <xdr:col>36</xdr:col>
          <xdr:colOff>12700</xdr:colOff>
          <xdr:row>171</xdr:row>
          <xdr:rowOff>203200</xdr:rowOff>
        </xdr:to>
        <xdr:sp macro="" textlink="">
          <xdr:nvSpPr>
            <xdr:cNvPr id="10396" name="Check Box 156" hidden="1">
              <a:extLst>
                <a:ext uri="{63B3BB69-23CF-44E3-9099-C40C66FF867C}">
                  <a14:compatExt spid="_x0000_s10396"/>
                </a:ext>
                <a:ext uri="{FF2B5EF4-FFF2-40B4-BE49-F238E27FC236}">
                  <a16:creationId xmlns:a16="http://schemas.microsoft.com/office/drawing/2014/main" id="{00000000-0008-0000-0000-00009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50800</xdr:colOff>
          <xdr:row>171</xdr:row>
          <xdr:rowOff>63500</xdr:rowOff>
        </xdr:from>
        <xdr:to>
          <xdr:col>40</xdr:col>
          <xdr:colOff>107950</xdr:colOff>
          <xdr:row>171</xdr:row>
          <xdr:rowOff>203200</xdr:rowOff>
        </xdr:to>
        <xdr:sp macro="" textlink="">
          <xdr:nvSpPr>
            <xdr:cNvPr id="10397" name="Check Box 157" hidden="1">
              <a:extLst>
                <a:ext uri="{63B3BB69-23CF-44E3-9099-C40C66FF867C}">
                  <a14:compatExt spid="_x0000_s10397"/>
                </a:ext>
                <a:ext uri="{FF2B5EF4-FFF2-40B4-BE49-F238E27FC236}">
                  <a16:creationId xmlns:a16="http://schemas.microsoft.com/office/drawing/2014/main" id="{00000000-0008-0000-0000-00009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176</xdr:row>
          <xdr:rowOff>88900</xdr:rowOff>
        </xdr:from>
        <xdr:to>
          <xdr:col>29</xdr:col>
          <xdr:colOff>171450</xdr:colOff>
          <xdr:row>176</xdr:row>
          <xdr:rowOff>203200</xdr:rowOff>
        </xdr:to>
        <xdr:sp macro="" textlink="">
          <xdr:nvSpPr>
            <xdr:cNvPr id="10398" name="Check Box 158" hidden="1">
              <a:extLst>
                <a:ext uri="{63B3BB69-23CF-44E3-9099-C40C66FF867C}">
                  <a14:compatExt spid="_x0000_s10398"/>
                </a:ext>
                <a:ext uri="{FF2B5EF4-FFF2-40B4-BE49-F238E27FC236}">
                  <a16:creationId xmlns:a16="http://schemas.microsoft.com/office/drawing/2014/main" id="{00000000-0008-0000-0000-00009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179</xdr:row>
          <xdr:rowOff>76200</xdr:rowOff>
        </xdr:from>
        <xdr:to>
          <xdr:col>29</xdr:col>
          <xdr:colOff>171450</xdr:colOff>
          <xdr:row>179</xdr:row>
          <xdr:rowOff>203200</xdr:rowOff>
        </xdr:to>
        <xdr:sp macro="" textlink="">
          <xdr:nvSpPr>
            <xdr:cNvPr id="10399" name="Check Box 159" hidden="1">
              <a:extLst>
                <a:ext uri="{63B3BB69-23CF-44E3-9099-C40C66FF867C}">
                  <a14:compatExt spid="_x0000_s10399"/>
                </a:ext>
                <a:ext uri="{FF2B5EF4-FFF2-40B4-BE49-F238E27FC236}">
                  <a16:creationId xmlns:a16="http://schemas.microsoft.com/office/drawing/2014/main" id="{00000000-0008-0000-0000-00009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180</xdr:row>
          <xdr:rowOff>76200</xdr:rowOff>
        </xdr:from>
        <xdr:to>
          <xdr:col>29</xdr:col>
          <xdr:colOff>171450</xdr:colOff>
          <xdr:row>180</xdr:row>
          <xdr:rowOff>203200</xdr:rowOff>
        </xdr:to>
        <xdr:sp macro="" textlink="">
          <xdr:nvSpPr>
            <xdr:cNvPr id="10400" name="Check Box 160" hidden="1">
              <a:extLst>
                <a:ext uri="{63B3BB69-23CF-44E3-9099-C40C66FF867C}">
                  <a14:compatExt spid="_x0000_s10400"/>
                </a:ext>
                <a:ext uri="{FF2B5EF4-FFF2-40B4-BE49-F238E27FC236}">
                  <a16:creationId xmlns:a16="http://schemas.microsoft.com/office/drawing/2014/main" id="{00000000-0008-0000-0000-0000A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181</xdr:row>
          <xdr:rowOff>69850</xdr:rowOff>
        </xdr:from>
        <xdr:to>
          <xdr:col>29</xdr:col>
          <xdr:colOff>171450</xdr:colOff>
          <xdr:row>181</xdr:row>
          <xdr:rowOff>203200</xdr:rowOff>
        </xdr:to>
        <xdr:sp macro="" textlink="">
          <xdr:nvSpPr>
            <xdr:cNvPr id="10401" name="Check Box 161" hidden="1">
              <a:extLst>
                <a:ext uri="{63B3BB69-23CF-44E3-9099-C40C66FF867C}">
                  <a14:compatExt spid="_x0000_s10401"/>
                </a:ext>
                <a:ext uri="{FF2B5EF4-FFF2-40B4-BE49-F238E27FC236}">
                  <a16:creationId xmlns:a16="http://schemas.microsoft.com/office/drawing/2014/main" id="{00000000-0008-0000-0000-0000A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190</xdr:row>
          <xdr:rowOff>69850</xdr:rowOff>
        </xdr:from>
        <xdr:to>
          <xdr:col>29</xdr:col>
          <xdr:colOff>171450</xdr:colOff>
          <xdr:row>190</xdr:row>
          <xdr:rowOff>203200</xdr:rowOff>
        </xdr:to>
        <xdr:sp macro="" textlink="">
          <xdr:nvSpPr>
            <xdr:cNvPr id="10402" name="Check Box 162" hidden="1">
              <a:extLst>
                <a:ext uri="{63B3BB69-23CF-44E3-9099-C40C66FF867C}">
                  <a14:compatExt spid="_x0000_s10402"/>
                </a:ext>
                <a:ext uri="{FF2B5EF4-FFF2-40B4-BE49-F238E27FC236}">
                  <a16:creationId xmlns:a16="http://schemas.microsoft.com/office/drawing/2014/main" id="{00000000-0008-0000-0000-0000A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193</xdr:row>
          <xdr:rowOff>88900</xdr:rowOff>
        </xdr:from>
        <xdr:to>
          <xdr:col>29</xdr:col>
          <xdr:colOff>152400</xdr:colOff>
          <xdr:row>193</xdr:row>
          <xdr:rowOff>203200</xdr:rowOff>
        </xdr:to>
        <xdr:sp macro="" textlink="">
          <xdr:nvSpPr>
            <xdr:cNvPr id="10403" name="Check Box 163" hidden="1">
              <a:extLst>
                <a:ext uri="{63B3BB69-23CF-44E3-9099-C40C66FF867C}">
                  <a14:compatExt spid="_x0000_s10403"/>
                </a:ext>
                <a:ext uri="{FF2B5EF4-FFF2-40B4-BE49-F238E27FC236}">
                  <a16:creationId xmlns:a16="http://schemas.microsoft.com/office/drawing/2014/main" id="{00000000-0008-0000-0000-0000A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194</xdr:row>
          <xdr:rowOff>82550</xdr:rowOff>
        </xdr:from>
        <xdr:to>
          <xdr:col>29</xdr:col>
          <xdr:colOff>152400</xdr:colOff>
          <xdr:row>194</xdr:row>
          <xdr:rowOff>203200</xdr:rowOff>
        </xdr:to>
        <xdr:sp macro="" textlink="">
          <xdr:nvSpPr>
            <xdr:cNvPr id="10404" name="Check Box 164" hidden="1">
              <a:extLst>
                <a:ext uri="{63B3BB69-23CF-44E3-9099-C40C66FF867C}">
                  <a14:compatExt spid="_x0000_s10404"/>
                </a:ext>
                <a:ext uri="{FF2B5EF4-FFF2-40B4-BE49-F238E27FC236}">
                  <a16:creationId xmlns:a16="http://schemas.microsoft.com/office/drawing/2014/main" id="{00000000-0008-0000-0000-0000A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296</xdr:row>
          <xdr:rowOff>133350</xdr:rowOff>
        </xdr:from>
        <xdr:to>
          <xdr:col>14</xdr:col>
          <xdr:colOff>12700</xdr:colOff>
          <xdr:row>296</xdr:row>
          <xdr:rowOff>279400</xdr:rowOff>
        </xdr:to>
        <xdr:sp macro="" textlink="">
          <xdr:nvSpPr>
            <xdr:cNvPr id="10405" name="Check Box 165" hidden="1">
              <a:extLst>
                <a:ext uri="{63B3BB69-23CF-44E3-9099-C40C66FF867C}">
                  <a14:compatExt spid="_x0000_s10405"/>
                </a:ext>
                <a:ext uri="{FF2B5EF4-FFF2-40B4-BE49-F238E27FC236}">
                  <a16:creationId xmlns:a16="http://schemas.microsoft.com/office/drawing/2014/main" id="{00000000-0008-0000-0000-0000A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63500</xdr:colOff>
          <xdr:row>296</xdr:row>
          <xdr:rowOff>127000</xdr:rowOff>
        </xdr:from>
        <xdr:to>
          <xdr:col>22</xdr:col>
          <xdr:colOff>69850</xdr:colOff>
          <xdr:row>296</xdr:row>
          <xdr:rowOff>279400</xdr:rowOff>
        </xdr:to>
        <xdr:sp macro="" textlink="">
          <xdr:nvSpPr>
            <xdr:cNvPr id="10406" name="Check Box 166" hidden="1">
              <a:extLst>
                <a:ext uri="{63B3BB69-23CF-44E3-9099-C40C66FF867C}">
                  <a14:compatExt spid="_x0000_s10406"/>
                </a:ext>
                <a:ext uri="{FF2B5EF4-FFF2-40B4-BE49-F238E27FC236}">
                  <a16:creationId xmlns:a16="http://schemas.microsoft.com/office/drawing/2014/main" id="{00000000-0008-0000-0000-0000A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63500</xdr:colOff>
          <xdr:row>296</xdr:row>
          <xdr:rowOff>120650</xdr:rowOff>
        </xdr:from>
        <xdr:to>
          <xdr:col>29</xdr:col>
          <xdr:colOff>146050</xdr:colOff>
          <xdr:row>296</xdr:row>
          <xdr:rowOff>298450</xdr:rowOff>
        </xdr:to>
        <xdr:sp macro="" textlink="">
          <xdr:nvSpPr>
            <xdr:cNvPr id="10407" name="Check Box 167" hidden="1">
              <a:extLst>
                <a:ext uri="{63B3BB69-23CF-44E3-9099-C40C66FF867C}">
                  <a14:compatExt spid="_x0000_s10407"/>
                </a:ext>
                <a:ext uri="{FF2B5EF4-FFF2-40B4-BE49-F238E27FC236}">
                  <a16:creationId xmlns:a16="http://schemas.microsoft.com/office/drawing/2014/main" id="{00000000-0008-0000-0000-0000A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196850</xdr:colOff>
          <xdr:row>296</xdr:row>
          <xdr:rowOff>120650</xdr:rowOff>
        </xdr:from>
        <xdr:to>
          <xdr:col>38</xdr:col>
          <xdr:colOff>50800</xdr:colOff>
          <xdr:row>296</xdr:row>
          <xdr:rowOff>298450</xdr:rowOff>
        </xdr:to>
        <xdr:sp macro="" textlink="">
          <xdr:nvSpPr>
            <xdr:cNvPr id="10408" name="Check Box 168" hidden="1">
              <a:extLst>
                <a:ext uri="{63B3BB69-23CF-44E3-9099-C40C66FF867C}">
                  <a14:compatExt spid="_x0000_s10408"/>
                </a:ext>
                <a:ext uri="{FF2B5EF4-FFF2-40B4-BE49-F238E27FC236}">
                  <a16:creationId xmlns:a16="http://schemas.microsoft.com/office/drawing/2014/main" id="{00000000-0008-0000-0000-0000A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298</xdr:row>
          <xdr:rowOff>63500</xdr:rowOff>
        </xdr:from>
        <xdr:to>
          <xdr:col>14</xdr:col>
          <xdr:colOff>12700</xdr:colOff>
          <xdr:row>298</xdr:row>
          <xdr:rowOff>241300</xdr:rowOff>
        </xdr:to>
        <xdr:sp macro="" textlink="">
          <xdr:nvSpPr>
            <xdr:cNvPr id="10409" name="Check Box 169" hidden="1">
              <a:extLst>
                <a:ext uri="{63B3BB69-23CF-44E3-9099-C40C66FF867C}">
                  <a14:compatExt spid="_x0000_s10409"/>
                </a:ext>
                <a:ext uri="{FF2B5EF4-FFF2-40B4-BE49-F238E27FC236}">
                  <a16:creationId xmlns:a16="http://schemas.microsoft.com/office/drawing/2014/main" id="{00000000-0008-0000-0000-0000A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298</xdr:row>
          <xdr:rowOff>57150</xdr:rowOff>
        </xdr:from>
        <xdr:to>
          <xdr:col>31</xdr:col>
          <xdr:colOff>146050</xdr:colOff>
          <xdr:row>298</xdr:row>
          <xdr:rowOff>209550</xdr:rowOff>
        </xdr:to>
        <xdr:sp macro="" textlink="">
          <xdr:nvSpPr>
            <xdr:cNvPr id="10410" name="Check Box 170" hidden="1">
              <a:extLst>
                <a:ext uri="{63B3BB69-23CF-44E3-9099-C40C66FF867C}">
                  <a14:compatExt spid="_x0000_s10410"/>
                </a:ext>
                <a:ext uri="{FF2B5EF4-FFF2-40B4-BE49-F238E27FC236}">
                  <a16:creationId xmlns:a16="http://schemas.microsoft.com/office/drawing/2014/main" id="{00000000-0008-0000-0000-0000A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299</xdr:row>
          <xdr:rowOff>44450</xdr:rowOff>
        </xdr:from>
        <xdr:to>
          <xdr:col>14</xdr:col>
          <xdr:colOff>0</xdr:colOff>
          <xdr:row>299</xdr:row>
          <xdr:rowOff>209550</xdr:rowOff>
        </xdr:to>
        <xdr:sp macro="" textlink="">
          <xdr:nvSpPr>
            <xdr:cNvPr id="10411" name="Check Box 171" hidden="1">
              <a:extLst>
                <a:ext uri="{63B3BB69-23CF-44E3-9099-C40C66FF867C}">
                  <a14:compatExt spid="_x0000_s10411"/>
                </a:ext>
                <a:ext uri="{FF2B5EF4-FFF2-40B4-BE49-F238E27FC236}">
                  <a16:creationId xmlns:a16="http://schemas.microsoft.com/office/drawing/2014/main" id="{00000000-0008-0000-0000-0000A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177800</xdr:colOff>
          <xdr:row>299</xdr:row>
          <xdr:rowOff>57150</xdr:rowOff>
        </xdr:from>
        <xdr:to>
          <xdr:col>34</xdr:col>
          <xdr:colOff>38100</xdr:colOff>
          <xdr:row>299</xdr:row>
          <xdr:rowOff>209550</xdr:rowOff>
        </xdr:to>
        <xdr:sp macro="" textlink="">
          <xdr:nvSpPr>
            <xdr:cNvPr id="10412" name="Check Box 172" hidden="1">
              <a:extLst>
                <a:ext uri="{63B3BB69-23CF-44E3-9099-C40C66FF867C}">
                  <a14:compatExt spid="_x0000_s10412"/>
                </a:ext>
                <a:ext uri="{FF2B5EF4-FFF2-40B4-BE49-F238E27FC236}">
                  <a16:creationId xmlns:a16="http://schemas.microsoft.com/office/drawing/2014/main" id="{00000000-0008-0000-0000-0000A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177800</xdr:colOff>
          <xdr:row>301</xdr:row>
          <xdr:rowOff>50800</xdr:rowOff>
        </xdr:from>
        <xdr:to>
          <xdr:col>43</xdr:col>
          <xdr:colOff>38100</xdr:colOff>
          <xdr:row>301</xdr:row>
          <xdr:rowOff>209550</xdr:rowOff>
        </xdr:to>
        <xdr:sp macro="" textlink="">
          <xdr:nvSpPr>
            <xdr:cNvPr id="10413" name="Check Box 173" hidden="1">
              <a:extLst>
                <a:ext uri="{63B3BB69-23CF-44E3-9099-C40C66FF867C}">
                  <a14:compatExt spid="_x0000_s10413"/>
                </a:ext>
                <a:ext uri="{FF2B5EF4-FFF2-40B4-BE49-F238E27FC236}">
                  <a16:creationId xmlns:a16="http://schemas.microsoft.com/office/drawing/2014/main" id="{00000000-0008-0000-0000-0000A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302</xdr:row>
          <xdr:rowOff>31750</xdr:rowOff>
        </xdr:from>
        <xdr:to>
          <xdr:col>14</xdr:col>
          <xdr:colOff>12700</xdr:colOff>
          <xdr:row>302</xdr:row>
          <xdr:rowOff>171450</xdr:rowOff>
        </xdr:to>
        <xdr:sp macro="" textlink="">
          <xdr:nvSpPr>
            <xdr:cNvPr id="10414" name="Check Box 174" hidden="1">
              <a:extLst>
                <a:ext uri="{63B3BB69-23CF-44E3-9099-C40C66FF867C}">
                  <a14:compatExt spid="_x0000_s10414"/>
                </a:ext>
                <a:ext uri="{FF2B5EF4-FFF2-40B4-BE49-F238E27FC236}">
                  <a16:creationId xmlns:a16="http://schemas.microsoft.com/office/drawing/2014/main" id="{00000000-0008-0000-0000-0000A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302</xdr:row>
          <xdr:rowOff>25400</xdr:rowOff>
        </xdr:from>
        <xdr:to>
          <xdr:col>21</xdr:col>
          <xdr:colOff>12700</xdr:colOff>
          <xdr:row>302</xdr:row>
          <xdr:rowOff>203200</xdr:rowOff>
        </xdr:to>
        <xdr:sp macro="" textlink="">
          <xdr:nvSpPr>
            <xdr:cNvPr id="10415" name="Check Box 175" hidden="1">
              <a:extLst>
                <a:ext uri="{63B3BB69-23CF-44E3-9099-C40C66FF867C}">
                  <a14:compatExt spid="_x0000_s10415"/>
                </a:ext>
                <a:ext uri="{FF2B5EF4-FFF2-40B4-BE49-F238E27FC236}">
                  <a16:creationId xmlns:a16="http://schemas.microsoft.com/office/drawing/2014/main" id="{00000000-0008-0000-0000-0000A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127000</xdr:colOff>
          <xdr:row>304</xdr:row>
          <xdr:rowOff>50800</xdr:rowOff>
        </xdr:from>
        <xdr:to>
          <xdr:col>14</xdr:col>
          <xdr:colOff>12700</xdr:colOff>
          <xdr:row>304</xdr:row>
          <xdr:rowOff>203200</xdr:rowOff>
        </xdr:to>
        <xdr:sp macro="" textlink="">
          <xdr:nvSpPr>
            <xdr:cNvPr id="10416" name="Check Box 176" hidden="1">
              <a:extLst>
                <a:ext uri="{63B3BB69-23CF-44E3-9099-C40C66FF867C}">
                  <a14:compatExt spid="_x0000_s10416"/>
                </a:ext>
                <a:ext uri="{FF2B5EF4-FFF2-40B4-BE49-F238E27FC236}">
                  <a16:creationId xmlns:a16="http://schemas.microsoft.com/office/drawing/2014/main" id="{00000000-0008-0000-0000-0000B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127000</xdr:colOff>
          <xdr:row>305</xdr:row>
          <xdr:rowOff>38100</xdr:rowOff>
        </xdr:from>
        <xdr:to>
          <xdr:col>14</xdr:col>
          <xdr:colOff>12700</xdr:colOff>
          <xdr:row>305</xdr:row>
          <xdr:rowOff>184150</xdr:rowOff>
        </xdr:to>
        <xdr:sp macro="" textlink="">
          <xdr:nvSpPr>
            <xdr:cNvPr id="10417" name="Check Box 177" hidden="1">
              <a:extLst>
                <a:ext uri="{63B3BB69-23CF-44E3-9099-C40C66FF867C}">
                  <a14:compatExt spid="_x0000_s10417"/>
                </a:ext>
                <a:ext uri="{FF2B5EF4-FFF2-40B4-BE49-F238E27FC236}">
                  <a16:creationId xmlns:a16="http://schemas.microsoft.com/office/drawing/2014/main" id="{00000000-0008-0000-0000-0000B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301</xdr:row>
          <xdr:rowOff>57150</xdr:rowOff>
        </xdr:from>
        <xdr:to>
          <xdr:col>14</xdr:col>
          <xdr:colOff>12700</xdr:colOff>
          <xdr:row>301</xdr:row>
          <xdr:rowOff>209550</xdr:rowOff>
        </xdr:to>
        <xdr:sp macro="" textlink="">
          <xdr:nvSpPr>
            <xdr:cNvPr id="10418" name="Check Box 178" hidden="1">
              <a:extLst>
                <a:ext uri="{63B3BB69-23CF-44E3-9099-C40C66FF867C}">
                  <a14:compatExt spid="_x0000_s10418"/>
                </a:ext>
                <a:ext uri="{FF2B5EF4-FFF2-40B4-BE49-F238E27FC236}">
                  <a16:creationId xmlns:a16="http://schemas.microsoft.com/office/drawing/2014/main" id="{00000000-0008-0000-0000-0000B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25400</xdr:colOff>
          <xdr:row>301</xdr:row>
          <xdr:rowOff>57150</xdr:rowOff>
        </xdr:from>
        <xdr:to>
          <xdr:col>21</xdr:col>
          <xdr:colOff>38100</xdr:colOff>
          <xdr:row>301</xdr:row>
          <xdr:rowOff>190500</xdr:rowOff>
        </xdr:to>
        <xdr:sp macro="" textlink="">
          <xdr:nvSpPr>
            <xdr:cNvPr id="10419" name="Check Box 179" hidden="1">
              <a:extLst>
                <a:ext uri="{63B3BB69-23CF-44E3-9099-C40C66FF867C}">
                  <a14:compatExt spid="_x0000_s10419"/>
                </a:ext>
                <a:ext uri="{FF2B5EF4-FFF2-40B4-BE49-F238E27FC236}">
                  <a16:creationId xmlns:a16="http://schemas.microsoft.com/office/drawing/2014/main" id="{00000000-0008-0000-0000-0000B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101600</xdr:colOff>
          <xdr:row>301</xdr:row>
          <xdr:rowOff>57150</xdr:rowOff>
        </xdr:from>
        <xdr:to>
          <xdr:col>28</xdr:col>
          <xdr:colOff>171450</xdr:colOff>
          <xdr:row>301</xdr:row>
          <xdr:rowOff>190500</xdr:rowOff>
        </xdr:to>
        <xdr:sp macro="" textlink="">
          <xdr:nvSpPr>
            <xdr:cNvPr id="10420" name="Check Box 180" hidden="1">
              <a:extLst>
                <a:ext uri="{63B3BB69-23CF-44E3-9099-C40C66FF867C}">
                  <a14:compatExt spid="_x0000_s10420"/>
                </a:ext>
                <a:ext uri="{FF2B5EF4-FFF2-40B4-BE49-F238E27FC236}">
                  <a16:creationId xmlns:a16="http://schemas.microsoft.com/office/drawing/2014/main" id="{00000000-0008-0000-0000-0000B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xdr:colOff>
          <xdr:row>301</xdr:row>
          <xdr:rowOff>50800</xdr:rowOff>
        </xdr:from>
        <xdr:to>
          <xdr:col>33</xdr:col>
          <xdr:colOff>69850</xdr:colOff>
          <xdr:row>301</xdr:row>
          <xdr:rowOff>209550</xdr:rowOff>
        </xdr:to>
        <xdr:sp macro="" textlink="">
          <xdr:nvSpPr>
            <xdr:cNvPr id="10421" name="Check Box 181" hidden="1">
              <a:extLst>
                <a:ext uri="{63B3BB69-23CF-44E3-9099-C40C66FF867C}">
                  <a14:compatExt spid="_x0000_s10421"/>
                </a:ext>
                <a:ext uri="{FF2B5EF4-FFF2-40B4-BE49-F238E27FC236}">
                  <a16:creationId xmlns:a16="http://schemas.microsoft.com/office/drawing/2014/main" id="{00000000-0008-0000-0000-0000B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301</xdr:row>
          <xdr:rowOff>44450</xdr:rowOff>
        </xdr:from>
        <xdr:to>
          <xdr:col>37</xdr:col>
          <xdr:colOff>171450</xdr:colOff>
          <xdr:row>302</xdr:row>
          <xdr:rowOff>0</xdr:rowOff>
        </xdr:to>
        <xdr:sp macro="" textlink="">
          <xdr:nvSpPr>
            <xdr:cNvPr id="10422" name="Check Box 182" hidden="1">
              <a:extLst>
                <a:ext uri="{63B3BB69-23CF-44E3-9099-C40C66FF867C}">
                  <a14:compatExt spid="_x0000_s10422"/>
                </a:ext>
                <a:ext uri="{FF2B5EF4-FFF2-40B4-BE49-F238E27FC236}">
                  <a16:creationId xmlns:a16="http://schemas.microsoft.com/office/drawing/2014/main" id="{00000000-0008-0000-0000-0000B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308</xdr:row>
          <xdr:rowOff>50800</xdr:rowOff>
        </xdr:from>
        <xdr:to>
          <xdr:col>21</xdr:col>
          <xdr:colOff>114300</xdr:colOff>
          <xdr:row>308</xdr:row>
          <xdr:rowOff>241300</xdr:rowOff>
        </xdr:to>
        <xdr:sp macro="" textlink="">
          <xdr:nvSpPr>
            <xdr:cNvPr id="10423" name="Check Box 183" hidden="1">
              <a:extLst>
                <a:ext uri="{63B3BB69-23CF-44E3-9099-C40C66FF867C}">
                  <a14:compatExt spid="_x0000_s10423"/>
                </a:ext>
                <a:ext uri="{FF2B5EF4-FFF2-40B4-BE49-F238E27FC236}">
                  <a16:creationId xmlns:a16="http://schemas.microsoft.com/office/drawing/2014/main" id="{00000000-0008-0000-0000-0000B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311</xdr:row>
          <xdr:rowOff>31750</xdr:rowOff>
        </xdr:from>
        <xdr:to>
          <xdr:col>21</xdr:col>
          <xdr:colOff>114300</xdr:colOff>
          <xdr:row>311</xdr:row>
          <xdr:rowOff>228600</xdr:rowOff>
        </xdr:to>
        <xdr:sp macro="" textlink="">
          <xdr:nvSpPr>
            <xdr:cNvPr id="10424" name="Check Box 184" hidden="1">
              <a:extLst>
                <a:ext uri="{63B3BB69-23CF-44E3-9099-C40C66FF867C}">
                  <a14:compatExt spid="_x0000_s10424"/>
                </a:ext>
                <a:ext uri="{FF2B5EF4-FFF2-40B4-BE49-F238E27FC236}">
                  <a16:creationId xmlns:a16="http://schemas.microsoft.com/office/drawing/2014/main" id="{00000000-0008-0000-0000-0000B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311</xdr:row>
          <xdr:rowOff>38100</xdr:rowOff>
        </xdr:from>
        <xdr:to>
          <xdr:col>37</xdr:col>
          <xdr:colOff>88900</xdr:colOff>
          <xdr:row>311</xdr:row>
          <xdr:rowOff>228600</xdr:rowOff>
        </xdr:to>
        <xdr:sp macro="" textlink="">
          <xdr:nvSpPr>
            <xdr:cNvPr id="10425" name="Check Box 185" hidden="1">
              <a:extLst>
                <a:ext uri="{63B3BB69-23CF-44E3-9099-C40C66FF867C}">
                  <a14:compatExt spid="_x0000_s10425"/>
                </a:ext>
                <a:ext uri="{FF2B5EF4-FFF2-40B4-BE49-F238E27FC236}">
                  <a16:creationId xmlns:a16="http://schemas.microsoft.com/office/drawing/2014/main" id="{00000000-0008-0000-0000-0000B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312</xdr:row>
          <xdr:rowOff>31750</xdr:rowOff>
        </xdr:from>
        <xdr:to>
          <xdr:col>22</xdr:col>
          <xdr:colOff>12700</xdr:colOff>
          <xdr:row>313</xdr:row>
          <xdr:rowOff>0</xdr:rowOff>
        </xdr:to>
        <xdr:sp macro="" textlink="">
          <xdr:nvSpPr>
            <xdr:cNvPr id="10426" name="Check Box 186" hidden="1">
              <a:extLst>
                <a:ext uri="{63B3BB69-23CF-44E3-9099-C40C66FF867C}">
                  <a14:compatExt spid="_x0000_s10426"/>
                </a:ext>
                <a:ext uri="{FF2B5EF4-FFF2-40B4-BE49-F238E27FC236}">
                  <a16:creationId xmlns:a16="http://schemas.microsoft.com/office/drawing/2014/main" id="{00000000-0008-0000-0000-0000B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127000</xdr:colOff>
          <xdr:row>331</xdr:row>
          <xdr:rowOff>6350</xdr:rowOff>
        </xdr:from>
        <xdr:to>
          <xdr:col>35</xdr:col>
          <xdr:colOff>152400</xdr:colOff>
          <xdr:row>331</xdr:row>
          <xdr:rowOff>241300</xdr:rowOff>
        </xdr:to>
        <xdr:sp macro="" textlink="">
          <xdr:nvSpPr>
            <xdr:cNvPr id="10427" name="Check Box 187" hidden="1">
              <a:extLst>
                <a:ext uri="{63B3BB69-23CF-44E3-9099-C40C66FF867C}">
                  <a14:compatExt spid="_x0000_s10427"/>
                </a:ext>
                <a:ext uri="{FF2B5EF4-FFF2-40B4-BE49-F238E27FC236}">
                  <a16:creationId xmlns:a16="http://schemas.microsoft.com/office/drawing/2014/main" id="{00000000-0008-0000-0000-0000B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120650</xdr:colOff>
          <xdr:row>331</xdr:row>
          <xdr:rowOff>215900</xdr:rowOff>
        </xdr:from>
        <xdr:to>
          <xdr:col>35</xdr:col>
          <xdr:colOff>171450</xdr:colOff>
          <xdr:row>331</xdr:row>
          <xdr:rowOff>431800</xdr:rowOff>
        </xdr:to>
        <xdr:sp macro="" textlink="">
          <xdr:nvSpPr>
            <xdr:cNvPr id="10428" name="Check Box 188" hidden="1">
              <a:extLst>
                <a:ext uri="{63B3BB69-23CF-44E3-9099-C40C66FF867C}">
                  <a14:compatExt spid="_x0000_s10428"/>
                </a:ext>
                <a:ext uri="{FF2B5EF4-FFF2-40B4-BE49-F238E27FC236}">
                  <a16:creationId xmlns:a16="http://schemas.microsoft.com/office/drawing/2014/main" id="{00000000-0008-0000-0000-0000B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383</xdr:row>
          <xdr:rowOff>12700</xdr:rowOff>
        </xdr:from>
        <xdr:to>
          <xdr:col>8</xdr:col>
          <xdr:colOff>0</xdr:colOff>
          <xdr:row>383</xdr:row>
          <xdr:rowOff>228600</xdr:rowOff>
        </xdr:to>
        <xdr:sp macro="" textlink="">
          <xdr:nvSpPr>
            <xdr:cNvPr id="10429" name="Check Box 189" hidden="1">
              <a:extLst>
                <a:ext uri="{63B3BB69-23CF-44E3-9099-C40C66FF867C}">
                  <a14:compatExt spid="_x0000_s10429"/>
                </a:ext>
                <a:ext uri="{FF2B5EF4-FFF2-40B4-BE49-F238E27FC236}">
                  <a16:creationId xmlns:a16="http://schemas.microsoft.com/office/drawing/2014/main" id="{00000000-0008-0000-0000-0000B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101600</xdr:colOff>
          <xdr:row>383</xdr:row>
          <xdr:rowOff>12700</xdr:rowOff>
        </xdr:from>
        <xdr:to>
          <xdr:col>15</xdr:col>
          <xdr:colOff>107950</xdr:colOff>
          <xdr:row>383</xdr:row>
          <xdr:rowOff>228600</xdr:rowOff>
        </xdr:to>
        <xdr:sp macro="" textlink="">
          <xdr:nvSpPr>
            <xdr:cNvPr id="10430" name="Check Box 190" hidden="1">
              <a:extLst>
                <a:ext uri="{63B3BB69-23CF-44E3-9099-C40C66FF867C}">
                  <a14:compatExt spid="_x0000_s10430"/>
                </a:ext>
                <a:ext uri="{FF2B5EF4-FFF2-40B4-BE49-F238E27FC236}">
                  <a16:creationId xmlns:a16="http://schemas.microsoft.com/office/drawing/2014/main" id="{00000000-0008-0000-0000-0000B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107950</xdr:colOff>
          <xdr:row>383</xdr:row>
          <xdr:rowOff>12700</xdr:rowOff>
        </xdr:from>
        <xdr:to>
          <xdr:col>23</xdr:col>
          <xdr:colOff>107950</xdr:colOff>
          <xdr:row>383</xdr:row>
          <xdr:rowOff>228600</xdr:rowOff>
        </xdr:to>
        <xdr:sp macro="" textlink="">
          <xdr:nvSpPr>
            <xdr:cNvPr id="10431" name="Check Box 191" hidden="1">
              <a:extLst>
                <a:ext uri="{63B3BB69-23CF-44E3-9099-C40C66FF867C}">
                  <a14:compatExt spid="_x0000_s10431"/>
                </a:ext>
                <a:ext uri="{FF2B5EF4-FFF2-40B4-BE49-F238E27FC236}">
                  <a16:creationId xmlns:a16="http://schemas.microsoft.com/office/drawing/2014/main" id="{00000000-0008-0000-0000-0000B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139700</xdr:colOff>
          <xdr:row>383</xdr:row>
          <xdr:rowOff>6350</xdr:rowOff>
        </xdr:from>
        <xdr:to>
          <xdr:col>29</xdr:col>
          <xdr:colOff>171450</xdr:colOff>
          <xdr:row>383</xdr:row>
          <xdr:rowOff>241300</xdr:rowOff>
        </xdr:to>
        <xdr:sp macro="" textlink="">
          <xdr:nvSpPr>
            <xdr:cNvPr id="10432" name="Check Box 192" hidden="1">
              <a:extLst>
                <a:ext uri="{63B3BB69-23CF-44E3-9099-C40C66FF867C}">
                  <a14:compatExt spid="_x0000_s10432"/>
                </a:ext>
                <a:ext uri="{FF2B5EF4-FFF2-40B4-BE49-F238E27FC236}">
                  <a16:creationId xmlns:a16="http://schemas.microsoft.com/office/drawing/2014/main" id="{00000000-0008-0000-0000-0000C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107950</xdr:colOff>
          <xdr:row>398</xdr:row>
          <xdr:rowOff>57150</xdr:rowOff>
        </xdr:from>
        <xdr:to>
          <xdr:col>28</xdr:col>
          <xdr:colOff>38100</xdr:colOff>
          <xdr:row>398</xdr:row>
          <xdr:rowOff>260350</xdr:rowOff>
        </xdr:to>
        <xdr:sp macro="" textlink="">
          <xdr:nvSpPr>
            <xdr:cNvPr id="10433" name="Check Box 193" hidden="1">
              <a:extLst>
                <a:ext uri="{63B3BB69-23CF-44E3-9099-C40C66FF867C}">
                  <a14:compatExt spid="_x0000_s10433"/>
                </a:ext>
                <a:ext uri="{FF2B5EF4-FFF2-40B4-BE49-F238E27FC236}">
                  <a16:creationId xmlns:a16="http://schemas.microsoft.com/office/drawing/2014/main" id="{00000000-0008-0000-0000-0000C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101600</xdr:colOff>
          <xdr:row>399</xdr:row>
          <xdr:rowOff>57150</xdr:rowOff>
        </xdr:from>
        <xdr:to>
          <xdr:col>28</xdr:col>
          <xdr:colOff>19050</xdr:colOff>
          <xdr:row>399</xdr:row>
          <xdr:rowOff>260350</xdr:rowOff>
        </xdr:to>
        <xdr:sp macro="" textlink="">
          <xdr:nvSpPr>
            <xdr:cNvPr id="10434" name="Check Box 194" hidden="1">
              <a:extLst>
                <a:ext uri="{63B3BB69-23CF-44E3-9099-C40C66FF867C}">
                  <a14:compatExt spid="_x0000_s10434"/>
                </a:ext>
                <a:ext uri="{FF2B5EF4-FFF2-40B4-BE49-F238E27FC236}">
                  <a16:creationId xmlns:a16="http://schemas.microsoft.com/office/drawing/2014/main" id="{00000000-0008-0000-0000-0000C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400</xdr:row>
          <xdr:rowOff>76200</xdr:rowOff>
        </xdr:from>
        <xdr:to>
          <xdr:col>28</xdr:col>
          <xdr:colOff>19050</xdr:colOff>
          <xdr:row>400</xdr:row>
          <xdr:rowOff>266700</xdr:rowOff>
        </xdr:to>
        <xdr:sp macro="" textlink="">
          <xdr:nvSpPr>
            <xdr:cNvPr id="10435" name="Check Box 195" hidden="1">
              <a:extLst>
                <a:ext uri="{63B3BB69-23CF-44E3-9099-C40C66FF867C}">
                  <a14:compatExt spid="_x0000_s10435"/>
                </a:ext>
                <a:ext uri="{FF2B5EF4-FFF2-40B4-BE49-F238E27FC236}">
                  <a16:creationId xmlns:a16="http://schemas.microsoft.com/office/drawing/2014/main" id="{00000000-0008-0000-0000-0000C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107950</xdr:colOff>
          <xdr:row>401</xdr:row>
          <xdr:rowOff>31750</xdr:rowOff>
        </xdr:from>
        <xdr:to>
          <xdr:col>28</xdr:col>
          <xdr:colOff>12700</xdr:colOff>
          <xdr:row>401</xdr:row>
          <xdr:rowOff>241300</xdr:rowOff>
        </xdr:to>
        <xdr:sp macro="" textlink="">
          <xdr:nvSpPr>
            <xdr:cNvPr id="10436" name="Check Box 196" hidden="1">
              <a:extLst>
                <a:ext uri="{63B3BB69-23CF-44E3-9099-C40C66FF867C}">
                  <a14:compatExt spid="_x0000_s10436"/>
                </a:ext>
                <a:ext uri="{FF2B5EF4-FFF2-40B4-BE49-F238E27FC236}">
                  <a16:creationId xmlns:a16="http://schemas.microsoft.com/office/drawing/2014/main" id="{00000000-0008-0000-0000-0000C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107950</xdr:colOff>
          <xdr:row>402</xdr:row>
          <xdr:rowOff>57150</xdr:rowOff>
        </xdr:from>
        <xdr:to>
          <xdr:col>28</xdr:col>
          <xdr:colOff>12700</xdr:colOff>
          <xdr:row>402</xdr:row>
          <xdr:rowOff>260350</xdr:rowOff>
        </xdr:to>
        <xdr:sp macro="" textlink="">
          <xdr:nvSpPr>
            <xdr:cNvPr id="10437" name="Check Box 197" hidden="1">
              <a:extLst>
                <a:ext uri="{63B3BB69-23CF-44E3-9099-C40C66FF867C}">
                  <a14:compatExt spid="_x0000_s10437"/>
                </a:ext>
                <a:ext uri="{FF2B5EF4-FFF2-40B4-BE49-F238E27FC236}">
                  <a16:creationId xmlns:a16="http://schemas.microsoft.com/office/drawing/2014/main" id="{00000000-0008-0000-0000-0000C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107950</xdr:colOff>
          <xdr:row>403</xdr:row>
          <xdr:rowOff>57150</xdr:rowOff>
        </xdr:from>
        <xdr:to>
          <xdr:col>28</xdr:col>
          <xdr:colOff>38100</xdr:colOff>
          <xdr:row>403</xdr:row>
          <xdr:rowOff>260350</xdr:rowOff>
        </xdr:to>
        <xdr:sp macro="" textlink="">
          <xdr:nvSpPr>
            <xdr:cNvPr id="10438" name="Check Box 198" hidden="1">
              <a:extLst>
                <a:ext uri="{63B3BB69-23CF-44E3-9099-C40C66FF867C}">
                  <a14:compatExt spid="_x0000_s10438"/>
                </a:ext>
                <a:ext uri="{FF2B5EF4-FFF2-40B4-BE49-F238E27FC236}">
                  <a16:creationId xmlns:a16="http://schemas.microsoft.com/office/drawing/2014/main" id="{00000000-0008-0000-0000-0000C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408</xdr:row>
          <xdr:rowOff>82550</xdr:rowOff>
        </xdr:from>
        <xdr:to>
          <xdr:col>41</xdr:col>
          <xdr:colOff>152400</xdr:colOff>
          <xdr:row>408</xdr:row>
          <xdr:rowOff>298450</xdr:rowOff>
        </xdr:to>
        <xdr:sp macro="" textlink="">
          <xdr:nvSpPr>
            <xdr:cNvPr id="10439" name="Check Box 199" hidden="1">
              <a:extLst>
                <a:ext uri="{63B3BB69-23CF-44E3-9099-C40C66FF867C}">
                  <a14:compatExt spid="_x0000_s10439"/>
                </a:ext>
                <a:ext uri="{FF2B5EF4-FFF2-40B4-BE49-F238E27FC236}">
                  <a16:creationId xmlns:a16="http://schemas.microsoft.com/office/drawing/2014/main" id="{00000000-0008-0000-0000-0000C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101600</xdr:colOff>
          <xdr:row>408</xdr:row>
          <xdr:rowOff>76200</xdr:rowOff>
        </xdr:from>
        <xdr:to>
          <xdr:col>46</xdr:col>
          <xdr:colOff>146050</xdr:colOff>
          <xdr:row>408</xdr:row>
          <xdr:rowOff>279400</xdr:rowOff>
        </xdr:to>
        <xdr:sp macro="" textlink="">
          <xdr:nvSpPr>
            <xdr:cNvPr id="10440" name="Check Box 200" hidden="1">
              <a:extLst>
                <a:ext uri="{63B3BB69-23CF-44E3-9099-C40C66FF867C}">
                  <a14:compatExt spid="_x0000_s10440"/>
                </a:ext>
                <a:ext uri="{FF2B5EF4-FFF2-40B4-BE49-F238E27FC236}">
                  <a16:creationId xmlns:a16="http://schemas.microsoft.com/office/drawing/2014/main" id="{00000000-0008-0000-0000-0000C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127000</xdr:colOff>
          <xdr:row>412</xdr:row>
          <xdr:rowOff>76200</xdr:rowOff>
        </xdr:from>
        <xdr:to>
          <xdr:col>41</xdr:col>
          <xdr:colOff>146050</xdr:colOff>
          <xdr:row>412</xdr:row>
          <xdr:rowOff>279400</xdr:rowOff>
        </xdr:to>
        <xdr:sp macro="" textlink="">
          <xdr:nvSpPr>
            <xdr:cNvPr id="10441" name="Check Box 201" hidden="1">
              <a:extLst>
                <a:ext uri="{63B3BB69-23CF-44E3-9099-C40C66FF867C}">
                  <a14:compatExt spid="_x0000_s10441"/>
                </a:ext>
                <a:ext uri="{FF2B5EF4-FFF2-40B4-BE49-F238E27FC236}">
                  <a16:creationId xmlns:a16="http://schemas.microsoft.com/office/drawing/2014/main" id="{00000000-0008-0000-0000-0000C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114300</xdr:colOff>
          <xdr:row>412</xdr:row>
          <xdr:rowOff>69850</xdr:rowOff>
        </xdr:from>
        <xdr:to>
          <xdr:col>46</xdr:col>
          <xdr:colOff>146050</xdr:colOff>
          <xdr:row>412</xdr:row>
          <xdr:rowOff>279400</xdr:rowOff>
        </xdr:to>
        <xdr:sp macro="" textlink="">
          <xdr:nvSpPr>
            <xdr:cNvPr id="10442" name="Check Box 202" hidden="1">
              <a:extLst>
                <a:ext uri="{63B3BB69-23CF-44E3-9099-C40C66FF867C}">
                  <a14:compatExt spid="_x0000_s10442"/>
                </a:ext>
                <a:ext uri="{FF2B5EF4-FFF2-40B4-BE49-F238E27FC236}">
                  <a16:creationId xmlns:a16="http://schemas.microsoft.com/office/drawing/2014/main" id="{00000000-0008-0000-0000-0000C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165100</xdr:colOff>
          <xdr:row>288</xdr:row>
          <xdr:rowOff>44450</xdr:rowOff>
        </xdr:from>
        <xdr:to>
          <xdr:col>44</xdr:col>
          <xdr:colOff>12700</xdr:colOff>
          <xdr:row>288</xdr:row>
          <xdr:rowOff>323850</xdr:rowOff>
        </xdr:to>
        <xdr:sp macro="" textlink="">
          <xdr:nvSpPr>
            <xdr:cNvPr id="10443" name="Check Box 203" hidden="1">
              <a:extLst>
                <a:ext uri="{63B3BB69-23CF-44E3-9099-C40C66FF867C}">
                  <a14:compatExt spid="_x0000_s10443"/>
                </a:ext>
                <a:ext uri="{FF2B5EF4-FFF2-40B4-BE49-F238E27FC236}">
                  <a16:creationId xmlns:a16="http://schemas.microsoft.com/office/drawing/2014/main" id="{00000000-0008-0000-0000-0000C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6350</xdr:colOff>
          <xdr:row>288</xdr:row>
          <xdr:rowOff>44450</xdr:rowOff>
        </xdr:from>
        <xdr:to>
          <xdr:col>47</xdr:col>
          <xdr:colOff>50800</xdr:colOff>
          <xdr:row>288</xdr:row>
          <xdr:rowOff>323850</xdr:rowOff>
        </xdr:to>
        <xdr:sp macro="" textlink="">
          <xdr:nvSpPr>
            <xdr:cNvPr id="10444" name="Check Box 204" hidden="1">
              <a:extLst>
                <a:ext uri="{63B3BB69-23CF-44E3-9099-C40C66FF867C}">
                  <a14:compatExt spid="_x0000_s10444"/>
                </a:ext>
                <a:ext uri="{FF2B5EF4-FFF2-40B4-BE49-F238E27FC236}">
                  <a16:creationId xmlns:a16="http://schemas.microsoft.com/office/drawing/2014/main" id="{00000000-0008-0000-0000-0000C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152400</xdr:colOff>
          <xdr:row>269</xdr:row>
          <xdr:rowOff>38100</xdr:rowOff>
        </xdr:from>
        <xdr:to>
          <xdr:col>44</xdr:col>
          <xdr:colOff>0</xdr:colOff>
          <xdr:row>269</xdr:row>
          <xdr:rowOff>317500</xdr:rowOff>
        </xdr:to>
        <xdr:sp macro="" textlink="">
          <xdr:nvSpPr>
            <xdr:cNvPr id="10445" name="Check Box 205" hidden="1">
              <a:extLst>
                <a:ext uri="{63B3BB69-23CF-44E3-9099-C40C66FF867C}">
                  <a14:compatExt spid="_x0000_s10445"/>
                </a:ext>
                <a:ext uri="{FF2B5EF4-FFF2-40B4-BE49-F238E27FC236}">
                  <a16:creationId xmlns:a16="http://schemas.microsoft.com/office/drawing/2014/main" id="{00000000-0008-0000-0000-0000C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269</xdr:row>
          <xdr:rowOff>44450</xdr:rowOff>
        </xdr:from>
        <xdr:to>
          <xdr:col>47</xdr:col>
          <xdr:colOff>50800</xdr:colOff>
          <xdr:row>269</xdr:row>
          <xdr:rowOff>317500</xdr:rowOff>
        </xdr:to>
        <xdr:sp macro="" textlink="">
          <xdr:nvSpPr>
            <xdr:cNvPr id="10446" name="Check Box 206" hidden="1">
              <a:extLst>
                <a:ext uri="{63B3BB69-23CF-44E3-9099-C40C66FF867C}">
                  <a14:compatExt spid="_x0000_s10446"/>
                </a:ext>
                <a:ext uri="{FF2B5EF4-FFF2-40B4-BE49-F238E27FC236}">
                  <a16:creationId xmlns:a16="http://schemas.microsoft.com/office/drawing/2014/main" id="{00000000-0008-0000-0000-0000C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152400</xdr:colOff>
          <xdr:row>261</xdr:row>
          <xdr:rowOff>88900</xdr:rowOff>
        </xdr:from>
        <xdr:to>
          <xdr:col>44</xdr:col>
          <xdr:colOff>0</xdr:colOff>
          <xdr:row>261</xdr:row>
          <xdr:rowOff>298450</xdr:rowOff>
        </xdr:to>
        <xdr:sp macro="" textlink="">
          <xdr:nvSpPr>
            <xdr:cNvPr id="10447" name="Check Box 207" hidden="1">
              <a:extLst>
                <a:ext uri="{63B3BB69-23CF-44E3-9099-C40C66FF867C}">
                  <a14:compatExt spid="_x0000_s10447"/>
                </a:ext>
                <a:ext uri="{FF2B5EF4-FFF2-40B4-BE49-F238E27FC236}">
                  <a16:creationId xmlns:a16="http://schemas.microsoft.com/office/drawing/2014/main" id="{00000000-0008-0000-0000-0000C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6350</xdr:colOff>
          <xdr:row>261</xdr:row>
          <xdr:rowOff>82550</xdr:rowOff>
        </xdr:from>
        <xdr:to>
          <xdr:col>47</xdr:col>
          <xdr:colOff>50800</xdr:colOff>
          <xdr:row>261</xdr:row>
          <xdr:rowOff>304800</xdr:rowOff>
        </xdr:to>
        <xdr:sp macro="" textlink="">
          <xdr:nvSpPr>
            <xdr:cNvPr id="10448" name="Check Box 208" hidden="1">
              <a:extLst>
                <a:ext uri="{63B3BB69-23CF-44E3-9099-C40C66FF867C}">
                  <a14:compatExt spid="_x0000_s10448"/>
                </a:ext>
                <a:ext uri="{FF2B5EF4-FFF2-40B4-BE49-F238E27FC236}">
                  <a16:creationId xmlns:a16="http://schemas.microsoft.com/office/drawing/2014/main" id="{00000000-0008-0000-0000-0000D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171450</xdr:colOff>
          <xdr:row>253</xdr:row>
          <xdr:rowOff>76200</xdr:rowOff>
        </xdr:from>
        <xdr:to>
          <xdr:col>44</xdr:col>
          <xdr:colOff>12700</xdr:colOff>
          <xdr:row>253</xdr:row>
          <xdr:rowOff>298450</xdr:rowOff>
        </xdr:to>
        <xdr:sp macro="" textlink="">
          <xdr:nvSpPr>
            <xdr:cNvPr id="10449" name="Check Box 209" hidden="1">
              <a:extLst>
                <a:ext uri="{63B3BB69-23CF-44E3-9099-C40C66FF867C}">
                  <a14:compatExt spid="_x0000_s10449"/>
                </a:ext>
                <a:ext uri="{FF2B5EF4-FFF2-40B4-BE49-F238E27FC236}">
                  <a16:creationId xmlns:a16="http://schemas.microsoft.com/office/drawing/2014/main" id="{00000000-0008-0000-0000-0000D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19050</xdr:colOff>
          <xdr:row>253</xdr:row>
          <xdr:rowOff>82550</xdr:rowOff>
        </xdr:from>
        <xdr:to>
          <xdr:col>47</xdr:col>
          <xdr:colOff>69850</xdr:colOff>
          <xdr:row>253</xdr:row>
          <xdr:rowOff>304800</xdr:rowOff>
        </xdr:to>
        <xdr:sp macro="" textlink="">
          <xdr:nvSpPr>
            <xdr:cNvPr id="10450" name="Check Box 210" hidden="1">
              <a:extLst>
                <a:ext uri="{63B3BB69-23CF-44E3-9099-C40C66FF867C}">
                  <a14:compatExt spid="_x0000_s10450"/>
                </a:ext>
                <a:ext uri="{FF2B5EF4-FFF2-40B4-BE49-F238E27FC236}">
                  <a16:creationId xmlns:a16="http://schemas.microsoft.com/office/drawing/2014/main" id="{00000000-0008-0000-0000-0000D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171450</xdr:colOff>
          <xdr:row>257</xdr:row>
          <xdr:rowOff>82550</xdr:rowOff>
        </xdr:from>
        <xdr:to>
          <xdr:col>44</xdr:col>
          <xdr:colOff>12700</xdr:colOff>
          <xdr:row>257</xdr:row>
          <xdr:rowOff>304800</xdr:rowOff>
        </xdr:to>
        <xdr:sp macro="" textlink="">
          <xdr:nvSpPr>
            <xdr:cNvPr id="10451" name="Check Box 211" hidden="1">
              <a:extLst>
                <a:ext uri="{63B3BB69-23CF-44E3-9099-C40C66FF867C}">
                  <a14:compatExt spid="_x0000_s10451"/>
                </a:ext>
                <a:ext uri="{FF2B5EF4-FFF2-40B4-BE49-F238E27FC236}">
                  <a16:creationId xmlns:a16="http://schemas.microsoft.com/office/drawing/2014/main" id="{00000000-0008-0000-0000-0000D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12700</xdr:colOff>
          <xdr:row>257</xdr:row>
          <xdr:rowOff>88900</xdr:rowOff>
        </xdr:from>
        <xdr:to>
          <xdr:col>47</xdr:col>
          <xdr:colOff>50800</xdr:colOff>
          <xdr:row>257</xdr:row>
          <xdr:rowOff>298450</xdr:rowOff>
        </xdr:to>
        <xdr:sp macro="" textlink="">
          <xdr:nvSpPr>
            <xdr:cNvPr id="10452" name="Check Box 212" hidden="1">
              <a:extLst>
                <a:ext uri="{63B3BB69-23CF-44E3-9099-C40C66FF867C}">
                  <a14:compatExt spid="_x0000_s10452"/>
                </a:ext>
                <a:ext uri="{FF2B5EF4-FFF2-40B4-BE49-F238E27FC236}">
                  <a16:creationId xmlns:a16="http://schemas.microsoft.com/office/drawing/2014/main" id="{00000000-0008-0000-0000-0000D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158750</xdr:colOff>
          <xdr:row>241</xdr:row>
          <xdr:rowOff>101600</xdr:rowOff>
        </xdr:from>
        <xdr:to>
          <xdr:col>44</xdr:col>
          <xdr:colOff>19050</xdr:colOff>
          <xdr:row>241</xdr:row>
          <xdr:rowOff>488950</xdr:rowOff>
        </xdr:to>
        <xdr:sp macro="" textlink="">
          <xdr:nvSpPr>
            <xdr:cNvPr id="10453" name="Check Box 213" hidden="1">
              <a:extLst>
                <a:ext uri="{63B3BB69-23CF-44E3-9099-C40C66FF867C}">
                  <a14:compatExt spid="_x0000_s10453"/>
                </a:ext>
                <a:ext uri="{FF2B5EF4-FFF2-40B4-BE49-F238E27FC236}">
                  <a16:creationId xmlns:a16="http://schemas.microsoft.com/office/drawing/2014/main" id="{00000000-0008-0000-0000-0000D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6350</xdr:colOff>
          <xdr:row>241</xdr:row>
          <xdr:rowOff>101600</xdr:rowOff>
        </xdr:from>
        <xdr:to>
          <xdr:col>47</xdr:col>
          <xdr:colOff>50800</xdr:colOff>
          <xdr:row>241</xdr:row>
          <xdr:rowOff>488950</xdr:rowOff>
        </xdr:to>
        <xdr:sp macro="" textlink="">
          <xdr:nvSpPr>
            <xdr:cNvPr id="10454" name="Check Box 214" hidden="1">
              <a:extLst>
                <a:ext uri="{63B3BB69-23CF-44E3-9099-C40C66FF867C}">
                  <a14:compatExt spid="_x0000_s10454"/>
                </a:ext>
                <a:ext uri="{FF2B5EF4-FFF2-40B4-BE49-F238E27FC236}">
                  <a16:creationId xmlns:a16="http://schemas.microsoft.com/office/drawing/2014/main" id="{00000000-0008-0000-0000-0000D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165100</xdr:colOff>
          <xdr:row>245</xdr:row>
          <xdr:rowOff>44450</xdr:rowOff>
        </xdr:from>
        <xdr:to>
          <xdr:col>43</xdr:col>
          <xdr:colOff>190500</xdr:colOff>
          <xdr:row>245</xdr:row>
          <xdr:rowOff>323850</xdr:rowOff>
        </xdr:to>
        <xdr:sp macro="" textlink="">
          <xdr:nvSpPr>
            <xdr:cNvPr id="10455" name="Check Box 215" hidden="1">
              <a:extLst>
                <a:ext uri="{63B3BB69-23CF-44E3-9099-C40C66FF867C}">
                  <a14:compatExt spid="_x0000_s10455"/>
                </a:ext>
                <a:ext uri="{FF2B5EF4-FFF2-40B4-BE49-F238E27FC236}">
                  <a16:creationId xmlns:a16="http://schemas.microsoft.com/office/drawing/2014/main" id="{00000000-0008-0000-0000-0000D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19050</xdr:colOff>
          <xdr:row>245</xdr:row>
          <xdr:rowOff>44450</xdr:rowOff>
        </xdr:from>
        <xdr:to>
          <xdr:col>47</xdr:col>
          <xdr:colOff>50800</xdr:colOff>
          <xdr:row>245</xdr:row>
          <xdr:rowOff>323850</xdr:rowOff>
        </xdr:to>
        <xdr:sp macro="" textlink="">
          <xdr:nvSpPr>
            <xdr:cNvPr id="10456" name="Check Box 216" hidden="1">
              <a:extLst>
                <a:ext uri="{63B3BB69-23CF-44E3-9099-C40C66FF867C}">
                  <a14:compatExt spid="_x0000_s10456"/>
                </a:ext>
                <a:ext uri="{FF2B5EF4-FFF2-40B4-BE49-F238E27FC236}">
                  <a16:creationId xmlns:a16="http://schemas.microsoft.com/office/drawing/2014/main" id="{00000000-0008-0000-0000-0000D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165100</xdr:colOff>
          <xdr:row>227</xdr:row>
          <xdr:rowOff>44450</xdr:rowOff>
        </xdr:from>
        <xdr:to>
          <xdr:col>44</xdr:col>
          <xdr:colOff>12700</xdr:colOff>
          <xdr:row>227</xdr:row>
          <xdr:rowOff>304800</xdr:rowOff>
        </xdr:to>
        <xdr:sp macro="" textlink="">
          <xdr:nvSpPr>
            <xdr:cNvPr id="10457" name="Check Box 217" hidden="1">
              <a:extLst>
                <a:ext uri="{63B3BB69-23CF-44E3-9099-C40C66FF867C}">
                  <a14:compatExt spid="_x0000_s10457"/>
                </a:ext>
                <a:ext uri="{FF2B5EF4-FFF2-40B4-BE49-F238E27FC236}">
                  <a16:creationId xmlns:a16="http://schemas.microsoft.com/office/drawing/2014/main" id="{00000000-0008-0000-0000-0000D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25400</xdr:colOff>
          <xdr:row>227</xdr:row>
          <xdr:rowOff>57150</xdr:rowOff>
        </xdr:from>
        <xdr:to>
          <xdr:col>47</xdr:col>
          <xdr:colOff>69850</xdr:colOff>
          <xdr:row>227</xdr:row>
          <xdr:rowOff>304800</xdr:rowOff>
        </xdr:to>
        <xdr:sp macro="" textlink="">
          <xdr:nvSpPr>
            <xdr:cNvPr id="10458" name="Check Box 218" hidden="1">
              <a:extLst>
                <a:ext uri="{63B3BB69-23CF-44E3-9099-C40C66FF867C}">
                  <a14:compatExt spid="_x0000_s10458"/>
                </a:ext>
                <a:ext uri="{FF2B5EF4-FFF2-40B4-BE49-F238E27FC236}">
                  <a16:creationId xmlns:a16="http://schemas.microsoft.com/office/drawing/2014/main" id="{00000000-0008-0000-0000-0000D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158750</xdr:colOff>
          <xdr:row>234</xdr:row>
          <xdr:rowOff>50800</xdr:rowOff>
        </xdr:from>
        <xdr:to>
          <xdr:col>44</xdr:col>
          <xdr:colOff>0</xdr:colOff>
          <xdr:row>234</xdr:row>
          <xdr:rowOff>304800</xdr:rowOff>
        </xdr:to>
        <xdr:sp macro="" textlink="">
          <xdr:nvSpPr>
            <xdr:cNvPr id="10459" name="Check Box 219" hidden="1">
              <a:extLst>
                <a:ext uri="{63B3BB69-23CF-44E3-9099-C40C66FF867C}">
                  <a14:compatExt spid="_x0000_s10459"/>
                </a:ext>
                <a:ext uri="{FF2B5EF4-FFF2-40B4-BE49-F238E27FC236}">
                  <a16:creationId xmlns:a16="http://schemas.microsoft.com/office/drawing/2014/main" id="{00000000-0008-0000-0000-0000D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19050</xdr:colOff>
          <xdr:row>234</xdr:row>
          <xdr:rowOff>44450</xdr:rowOff>
        </xdr:from>
        <xdr:to>
          <xdr:col>47</xdr:col>
          <xdr:colOff>69850</xdr:colOff>
          <xdr:row>234</xdr:row>
          <xdr:rowOff>323850</xdr:rowOff>
        </xdr:to>
        <xdr:sp macro="" textlink="">
          <xdr:nvSpPr>
            <xdr:cNvPr id="10460" name="Check Box 220" hidden="1">
              <a:extLst>
                <a:ext uri="{63B3BB69-23CF-44E3-9099-C40C66FF867C}">
                  <a14:compatExt spid="_x0000_s10460"/>
                </a:ext>
                <a:ext uri="{FF2B5EF4-FFF2-40B4-BE49-F238E27FC236}">
                  <a16:creationId xmlns:a16="http://schemas.microsoft.com/office/drawing/2014/main" id="{00000000-0008-0000-0000-0000D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12700</xdr:colOff>
          <xdr:row>220</xdr:row>
          <xdr:rowOff>127000</xdr:rowOff>
        </xdr:from>
        <xdr:to>
          <xdr:col>47</xdr:col>
          <xdr:colOff>38100</xdr:colOff>
          <xdr:row>220</xdr:row>
          <xdr:rowOff>241300</xdr:rowOff>
        </xdr:to>
        <xdr:sp macro="" textlink="">
          <xdr:nvSpPr>
            <xdr:cNvPr id="10461" name="Check Box 221" hidden="1">
              <a:extLst>
                <a:ext uri="{63B3BB69-23CF-44E3-9099-C40C66FF867C}">
                  <a14:compatExt spid="_x0000_s10461"/>
                </a:ext>
                <a:ext uri="{FF2B5EF4-FFF2-40B4-BE49-F238E27FC236}">
                  <a16:creationId xmlns:a16="http://schemas.microsoft.com/office/drawing/2014/main" id="{00000000-0008-0000-0000-0000D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165100</xdr:colOff>
          <xdr:row>220</xdr:row>
          <xdr:rowOff>127000</xdr:rowOff>
        </xdr:from>
        <xdr:to>
          <xdr:col>44</xdr:col>
          <xdr:colOff>12700</xdr:colOff>
          <xdr:row>220</xdr:row>
          <xdr:rowOff>241300</xdr:rowOff>
        </xdr:to>
        <xdr:sp macro="" textlink="">
          <xdr:nvSpPr>
            <xdr:cNvPr id="10462" name="Check Box 222" hidden="1">
              <a:extLst>
                <a:ext uri="{63B3BB69-23CF-44E3-9099-C40C66FF867C}">
                  <a14:compatExt spid="_x0000_s10462"/>
                </a:ext>
                <a:ext uri="{FF2B5EF4-FFF2-40B4-BE49-F238E27FC236}">
                  <a16:creationId xmlns:a16="http://schemas.microsoft.com/office/drawing/2014/main" id="{00000000-0008-0000-0000-0000D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158750</xdr:colOff>
          <xdr:row>213</xdr:row>
          <xdr:rowOff>120650</xdr:rowOff>
        </xdr:from>
        <xdr:to>
          <xdr:col>44</xdr:col>
          <xdr:colOff>19050</xdr:colOff>
          <xdr:row>213</xdr:row>
          <xdr:rowOff>241300</xdr:rowOff>
        </xdr:to>
        <xdr:sp macro="" textlink="">
          <xdr:nvSpPr>
            <xdr:cNvPr id="10463" name="Check Box 223" hidden="1">
              <a:extLst>
                <a:ext uri="{63B3BB69-23CF-44E3-9099-C40C66FF867C}">
                  <a14:compatExt spid="_x0000_s10463"/>
                </a:ext>
                <a:ext uri="{FF2B5EF4-FFF2-40B4-BE49-F238E27FC236}">
                  <a16:creationId xmlns:a16="http://schemas.microsoft.com/office/drawing/2014/main" id="{00000000-0008-0000-0000-0000D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12700</xdr:colOff>
          <xdr:row>213</xdr:row>
          <xdr:rowOff>127000</xdr:rowOff>
        </xdr:from>
        <xdr:to>
          <xdr:col>47</xdr:col>
          <xdr:colOff>38100</xdr:colOff>
          <xdr:row>213</xdr:row>
          <xdr:rowOff>241300</xdr:rowOff>
        </xdr:to>
        <xdr:sp macro="" textlink="">
          <xdr:nvSpPr>
            <xdr:cNvPr id="10464" name="Check Box 224" hidden="1">
              <a:extLst>
                <a:ext uri="{63B3BB69-23CF-44E3-9099-C40C66FF867C}">
                  <a14:compatExt spid="_x0000_s10464"/>
                </a:ext>
                <a:ext uri="{FF2B5EF4-FFF2-40B4-BE49-F238E27FC236}">
                  <a16:creationId xmlns:a16="http://schemas.microsoft.com/office/drawing/2014/main" id="{00000000-0008-0000-0000-0000E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118</xdr:row>
          <xdr:rowOff>101600</xdr:rowOff>
        </xdr:from>
        <xdr:to>
          <xdr:col>34</xdr:col>
          <xdr:colOff>69850</xdr:colOff>
          <xdr:row>118</xdr:row>
          <xdr:rowOff>247650</xdr:rowOff>
        </xdr:to>
        <xdr:sp macro="" textlink="">
          <xdr:nvSpPr>
            <xdr:cNvPr id="10465" name="Check Box 225" hidden="1">
              <a:extLst>
                <a:ext uri="{63B3BB69-23CF-44E3-9099-C40C66FF867C}">
                  <a14:compatExt spid="_x0000_s10465"/>
                </a:ext>
                <a:ext uri="{FF2B5EF4-FFF2-40B4-BE49-F238E27FC236}">
                  <a16:creationId xmlns:a16="http://schemas.microsoft.com/office/drawing/2014/main" id="{00000000-0008-0000-0000-0000E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118</xdr:row>
          <xdr:rowOff>101600</xdr:rowOff>
        </xdr:from>
        <xdr:to>
          <xdr:col>39</xdr:col>
          <xdr:colOff>50800</xdr:colOff>
          <xdr:row>118</xdr:row>
          <xdr:rowOff>241300</xdr:rowOff>
        </xdr:to>
        <xdr:sp macro="" textlink="">
          <xdr:nvSpPr>
            <xdr:cNvPr id="10466" name="Check Box 226" hidden="1">
              <a:extLst>
                <a:ext uri="{63B3BB69-23CF-44E3-9099-C40C66FF867C}">
                  <a14:compatExt spid="_x0000_s10466"/>
                </a:ext>
                <a:ext uri="{FF2B5EF4-FFF2-40B4-BE49-F238E27FC236}">
                  <a16:creationId xmlns:a16="http://schemas.microsoft.com/office/drawing/2014/main" id="{00000000-0008-0000-0000-0000E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119</xdr:row>
          <xdr:rowOff>107950</xdr:rowOff>
        </xdr:from>
        <xdr:to>
          <xdr:col>34</xdr:col>
          <xdr:colOff>57150</xdr:colOff>
          <xdr:row>119</xdr:row>
          <xdr:rowOff>247650</xdr:rowOff>
        </xdr:to>
        <xdr:sp macro="" textlink="">
          <xdr:nvSpPr>
            <xdr:cNvPr id="10467" name="Check Box 227" hidden="1">
              <a:extLst>
                <a:ext uri="{63B3BB69-23CF-44E3-9099-C40C66FF867C}">
                  <a14:compatExt spid="_x0000_s10467"/>
                </a:ext>
                <a:ext uri="{FF2B5EF4-FFF2-40B4-BE49-F238E27FC236}">
                  <a16:creationId xmlns:a16="http://schemas.microsoft.com/office/drawing/2014/main" id="{00000000-0008-0000-0000-0000E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119</xdr:row>
          <xdr:rowOff>101600</xdr:rowOff>
        </xdr:from>
        <xdr:to>
          <xdr:col>39</xdr:col>
          <xdr:colOff>50800</xdr:colOff>
          <xdr:row>119</xdr:row>
          <xdr:rowOff>241300</xdr:rowOff>
        </xdr:to>
        <xdr:sp macro="" textlink="">
          <xdr:nvSpPr>
            <xdr:cNvPr id="10468" name="Check Box 228" hidden="1">
              <a:extLst>
                <a:ext uri="{63B3BB69-23CF-44E3-9099-C40C66FF867C}">
                  <a14:compatExt spid="_x0000_s10468"/>
                </a:ext>
                <a:ext uri="{FF2B5EF4-FFF2-40B4-BE49-F238E27FC236}">
                  <a16:creationId xmlns:a16="http://schemas.microsoft.com/office/drawing/2014/main" id="{00000000-0008-0000-0000-0000E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120</xdr:row>
          <xdr:rowOff>107950</xdr:rowOff>
        </xdr:from>
        <xdr:to>
          <xdr:col>34</xdr:col>
          <xdr:colOff>57150</xdr:colOff>
          <xdr:row>120</xdr:row>
          <xdr:rowOff>247650</xdr:rowOff>
        </xdr:to>
        <xdr:sp macro="" textlink="">
          <xdr:nvSpPr>
            <xdr:cNvPr id="10469" name="Check Box 229" hidden="1">
              <a:extLst>
                <a:ext uri="{63B3BB69-23CF-44E3-9099-C40C66FF867C}">
                  <a14:compatExt spid="_x0000_s10469"/>
                </a:ext>
                <a:ext uri="{FF2B5EF4-FFF2-40B4-BE49-F238E27FC236}">
                  <a16:creationId xmlns:a16="http://schemas.microsoft.com/office/drawing/2014/main" id="{00000000-0008-0000-0000-0000E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120</xdr:row>
          <xdr:rowOff>95250</xdr:rowOff>
        </xdr:from>
        <xdr:to>
          <xdr:col>39</xdr:col>
          <xdr:colOff>50800</xdr:colOff>
          <xdr:row>120</xdr:row>
          <xdr:rowOff>241300</xdr:rowOff>
        </xdr:to>
        <xdr:sp macro="" textlink="">
          <xdr:nvSpPr>
            <xdr:cNvPr id="10470" name="Check Box 230" hidden="1">
              <a:extLst>
                <a:ext uri="{63B3BB69-23CF-44E3-9099-C40C66FF867C}">
                  <a14:compatExt spid="_x0000_s10470"/>
                </a:ext>
                <a:ext uri="{FF2B5EF4-FFF2-40B4-BE49-F238E27FC236}">
                  <a16:creationId xmlns:a16="http://schemas.microsoft.com/office/drawing/2014/main" id="{00000000-0008-0000-0000-0000E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121</xdr:row>
          <xdr:rowOff>114300</xdr:rowOff>
        </xdr:from>
        <xdr:to>
          <xdr:col>34</xdr:col>
          <xdr:colOff>69850</xdr:colOff>
          <xdr:row>121</xdr:row>
          <xdr:rowOff>241300</xdr:rowOff>
        </xdr:to>
        <xdr:sp macro="" textlink="">
          <xdr:nvSpPr>
            <xdr:cNvPr id="10471" name="Check Box 231" hidden="1">
              <a:extLst>
                <a:ext uri="{63B3BB69-23CF-44E3-9099-C40C66FF867C}">
                  <a14:compatExt spid="_x0000_s10471"/>
                </a:ext>
                <a:ext uri="{FF2B5EF4-FFF2-40B4-BE49-F238E27FC236}">
                  <a16:creationId xmlns:a16="http://schemas.microsoft.com/office/drawing/2014/main" id="{00000000-0008-0000-0000-0000E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121</xdr:row>
          <xdr:rowOff>101600</xdr:rowOff>
        </xdr:from>
        <xdr:to>
          <xdr:col>39</xdr:col>
          <xdr:colOff>38100</xdr:colOff>
          <xdr:row>121</xdr:row>
          <xdr:rowOff>241300</xdr:rowOff>
        </xdr:to>
        <xdr:sp macro="" textlink="">
          <xdr:nvSpPr>
            <xdr:cNvPr id="10472" name="Check Box 232" hidden="1">
              <a:extLst>
                <a:ext uri="{63B3BB69-23CF-44E3-9099-C40C66FF867C}">
                  <a14:compatExt spid="_x0000_s10472"/>
                </a:ext>
                <a:ext uri="{FF2B5EF4-FFF2-40B4-BE49-F238E27FC236}">
                  <a16:creationId xmlns:a16="http://schemas.microsoft.com/office/drawing/2014/main" id="{00000000-0008-0000-0000-0000E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122</xdr:row>
          <xdr:rowOff>107950</xdr:rowOff>
        </xdr:from>
        <xdr:to>
          <xdr:col>34</xdr:col>
          <xdr:colOff>57150</xdr:colOff>
          <xdr:row>122</xdr:row>
          <xdr:rowOff>247650</xdr:rowOff>
        </xdr:to>
        <xdr:sp macro="" textlink="">
          <xdr:nvSpPr>
            <xdr:cNvPr id="10473" name="Check Box 233" hidden="1">
              <a:extLst>
                <a:ext uri="{63B3BB69-23CF-44E3-9099-C40C66FF867C}">
                  <a14:compatExt spid="_x0000_s10473"/>
                </a:ext>
                <a:ext uri="{FF2B5EF4-FFF2-40B4-BE49-F238E27FC236}">
                  <a16:creationId xmlns:a16="http://schemas.microsoft.com/office/drawing/2014/main" id="{00000000-0008-0000-0000-0000E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122</xdr:row>
          <xdr:rowOff>101600</xdr:rowOff>
        </xdr:from>
        <xdr:to>
          <xdr:col>39</xdr:col>
          <xdr:colOff>50800</xdr:colOff>
          <xdr:row>122</xdr:row>
          <xdr:rowOff>241300</xdr:rowOff>
        </xdr:to>
        <xdr:sp macro="" textlink="">
          <xdr:nvSpPr>
            <xdr:cNvPr id="10474" name="Check Box 234" hidden="1">
              <a:extLst>
                <a:ext uri="{63B3BB69-23CF-44E3-9099-C40C66FF867C}">
                  <a14:compatExt spid="_x0000_s10474"/>
                </a:ext>
                <a:ext uri="{FF2B5EF4-FFF2-40B4-BE49-F238E27FC236}">
                  <a16:creationId xmlns:a16="http://schemas.microsoft.com/office/drawing/2014/main" id="{00000000-0008-0000-0000-0000E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31750</xdr:colOff>
          <xdr:row>82</xdr:row>
          <xdr:rowOff>88900</xdr:rowOff>
        </xdr:from>
        <xdr:to>
          <xdr:col>44</xdr:col>
          <xdr:colOff>107950</xdr:colOff>
          <xdr:row>82</xdr:row>
          <xdr:rowOff>298450</xdr:rowOff>
        </xdr:to>
        <xdr:sp macro="" textlink="">
          <xdr:nvSpPr>
            <xdr:cNvPr id="10475" name="Check Box 235" hidden="1">
              <a:extLst>
                <a:ext uri="{63B3BB69-23CF-44E3-9099-C40C66FF867C}">
                  <a14:compatExt spid="_x0000_s10475"/>
                </a:ext>
                <a:ext uri="{FF2B5EF4-FFF2-40B4-BE49-F238E27FC236}">
                  <a16:creationId xmlns:a16="http://schemas.microsoft.com/office/drawing/2014/main" id="{00000000-0008-0000-0000-0000E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101600</xdr:colOff>
          <xdr:row>82</xdr:row>
          <xdr:rowOff>88900</xdr:rowOff>
        </xdr:from>
        <xdr:to>
          <xdr:col>47</xdr:col>
          <xdr:colOff>152400</xdr:colOff>
          <xdr:row>82</xdr:row>
          <xdr:rowOff>279400</xdr:rowOff>
        </xdr:to>
        <xdr:sp macro="" textlink="">
          <xdr:nvSpPr>
            <xdr:cNvPr id="10476" name="Check Box 236" hidden="1">
              <a:extLst>
                <a:ext uri="{63B3BB69-23CF-44E3-9099-C40C66FF867C}">
                  <a14:compatExt spid="_x0000_s10476"/>
                </a:ext>
                <a:ext uri="{FF2B5EF4-FFF2-40B4-BE49-F238E27FC236}">
                  <a16:creationId xmlns:a16="http://schemas.microsoft.com/office/drawing/2014/main" id="{00000000-0008-0000-0000-0000E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151</xdr:row>
          <xdr:rowOff>685800</xdr:rowOff>
        </xdr:from>
        <xdr:to>
          <xdr:col>16</xdr:col>
          <xdr:colOff>38100</xdr:colOff>
          <xdr:row>152</xdr:row>
          <xdr:rowOff>622300</xdr:rowOff>
        </xdr:to>
        <xdr:sp macro="" textlink="">
          <xdr:nvSpPr>
            <xdr:cNvPr id="10477" name="Check Box 237" hidden="1">
              <a:extLst>
                <a:ext uri="{63B3BB69-23CF-44E3-9099-C40C66FF867C}">
                  <a14:compatExt spid="_x0000_s10477"/>
                </a:ext>
                <a:ext uri="{FF2B5EF4-FFF2-40B4-BE49-F238E27FC236}">
                  <a16:creationId xmlns:a16="http://schemas.microsoft.com/office/drawing/2014/main" id="{00000000-0008-0000-0000-0000E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144</xdr:row>
          <xdr:rowOff>101600</xdr:rowOff>
        </xdr:from>
        <xdr:to>
          <xdr:col>16</xdr:col>
          <xdr:colOff>38100</xdr:colOff>
          <xdr:row>144</xdr:row>
          <xdr:rowOff>241300</xdr:rowOff>
        </xdr:to>
        <xdr:sp macro="" textlink="">
          <xdr:nvSpPr>
            <xdr:cNvPr id="10478" name="Check Box 238" hidden="1">
              <a:extLst>
                <a:ext uri="{63B3BB69-23CF-44E3-9099-C40C66FF867C}">
                  <a14:compatExt spid="_x0000_s10478"/>
                </a:ext>
                <a:ext uri="{FF2B5EF4-FFF2-40B4-BE49-F238E27FC236}">
                  <a16:creationId xmlns:a16="http://schemas.microsoft.com/office/drawing/2014/main" id="{00000000-0008-0000-0000-0000E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25400</xdr:colOff>
          <xdr:row>144</xdr:row>
          <xdr:rowOff>107950</xdr:rowOff>
        </xdr:from>
        <xdr:to>
          <xdr:col>23</xdr:col>
          <xdr:colOff>88900</xdr:colOff>
          <xdr:row>144</xdr:row>
          <xdr:rowOff>241300</xdr:rowOff>
        </xdr:to>
        <xdr:sp macro="" textlink="">
          <xdr:nvSpPr>
            <xdr:cNvPr id="10479" name="Check Box 239" hidden="1">
              <a:extLst>
                <a:ext uri="{63B3BB69-23CF-44E3-9099-C40C66FF867C}">
                  <a14:compatExt spid="_x0000_s10479"/>
                </a:ext>
                <a:ext uri="{FF2B5EF4-FFF2-40B4-BE49-F238E27FC236}">
                  <a16:creationId xmlns:a16="http://schemas.microsoft.com/office/drawing/2014/main" id="{00000000-0008-0000-0000-0000E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127000</xdr:colOff>
          <xdr:row>144</xdr:row>
          <xdr:rowOff>107950</xdr:rowOff>
        </xdr:from>
        <xdr:to>
          <xdr:col>29</xdr:col>
          <xdr:colOff>107950</xdr:colOff>
          <xdr:row>144</xdr:row>
          <xdr:rowOff>241300</xdr:rowOff>
        </xdr:to>
        <xdr:sp macro="" textlink="">
          <xdr:nvSpPr>
            <xdr:cNvPr id="10480" name="Check Box 240" hidden="1">
              <a:extLst>
                <a:ext uri="{63B3BB69-23CF-44E3-9099-C40C66FF867C}">
                  <a14:compatExt spid="_x0000_s10480"/>
                </a:ext>
                <a:ext uri="{FF2B5EF4-FFF2-40B4-BE49-F238E27FC236}">
                  <a16:creationId xmlns:a16="http://schemas.microsoft.com/office/drawing/2014/main" id="{00000000-0008-0000-0000-0000F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144</xdr:row>
          <xdr:rowOff>88900</xdr:rowOff>
        </xdr:from>
        <xdr:to>
          <xdr:col>37</xdr:col>
          <xdr:colOff>50800</xdr:colOff>
          <xdr:row>144</xdr:row>
          <xdr:rowOff>260350</xdr:rowOff>
        </xdr:to>
        <xdr:sp macro="" textlink="">
          <xdr:nvSpPr>
            <xdr:cNvPr id="10481" name="Check Box 241" hidden="1">
              <a:extLst>
                <a:ext uri="{63B3BB69-23CF-44E3-9099-C40C66FF867C}">
                  <a14:compatExt spid="_x0000_s10481"/>
                </a:ext>
                <a:ext uri="{FF2B5EF4-FFF2-40B4-BE49-F238E27FC236}">
                  <a16:creationId xmlns:a16="http://schemas.microsoft.com/office/drawing/2014/main" id="{00000000-0008-0000-0000-0000F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107950</xdr:colOff>
          <xdr:row>154</xdr:row>
          <xdr:rowOff>31750</xdr:rowOff>
        </xdr:from>
        <xdr:to>
          <xdr:col>16</xdr:col>
          <xdr:colOff>50800</xdr:colOff>
          <xdr:row>154</xdr:row>
          <xdr:rowOff>184150</xdr:rowOff>
        </xdr:to>
        <xdr:sp macro="" textlink="">
          <xdr:nvSpPr>
            <xdr:cNvPr id="10482" name="Check Box 242" hidden="1">
              <a:extLst>
                <a:ext uri="{63B3BB69-23CF-44E3-9099-C40C66FF867C}">
                  <a14:compatExt spid="_x0000_s10482"/>
                </a:ext>
                <a:ext uri="{FF2B5EF4-FFF2-40B4-BE49-F238E27FC236}">
                  <a16:creationId xmlns:a16="http://schemas.microsoft.com/office/drawing/2014/main" id="{00000000-0008-0000-0000-0000F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107950</xdr:colOff>
          <xdr:row>154</xdr:row>
          <xdr:rowOff>209550</xdr:rowOff>
        </xdr:from>
        <xdr:to>
          <xdr:col>16</xdr:col>
          <xdr:colOff>38100</xdr:colOff>
          <xdr:row>154</xdr:row>
          <xdr:rowOff>342900</xdr:rowOff>
        </xdr:to>
        <xdr:sp macro="" textlink="">
          <xdr:nvSpPr>
            <xdr:cNvPr id="10483" name="Check Box 243" hidden="1">
              <a:extLst>
                <a:ext uri="{63B3BB69-23CF-44E3-9099-C40C66FF867C}">
                  <a14:compatExt spid="_x0000_s10483"/>
                </a:ext>
                <a:ext uri="{FF2B5EF4-FFF2-40B4-BE49-F238E27FC236}">
                  <a16:creationId xmlns:a16="http://schemas.microsoft.com/office/drawing/2014/main" id="{00000000-0008-0000-0000-0000F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154</xdr:row>
          <xdr:rowOff>387350</xdr:rowOff>
        </xdr:from>
        <xdr:to>
          <xdr:col>16</xdr:col>
          <xdr:colOff>57150</xdr:colOff>
          <xdr:row>154</xdr:row>
          <xdr:rowOff>527050</xdr:rowOff>
        </xdr:to>
        <xdr:sp macro="" textlink="">
          <xdr:nvSpPr>
            <xdr:cNvPr id="10484" name="Check Box 244" hidden="1">
              <a:extLst>
                <a:ext uri="{63B3BB69-23CF-44E3-9099-C40C66FF867C}">
                  <a14:compatExt spid="_x0000_s10484"/>
                </a:ext>
                <a:ext uri="{FF2B5EF4-FFF2-40B4-BE49-F238E27FC236}">
                  <a16:creationId xmlns:a16="http://schemas.microsoft.com/office/drawing/2014/main" id="{00000000-0008-0000-0000-0000F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12700</xdr:colOff>
          <xdr:row>154</xdr:row>
          <xdr:rowOff>222250</xdr:rowOff>
        </xdr:from>
        <xdr:to>
          <xdr:col>41</xdr:col>
          <xdr:colOff>12700</xdr:colOff>
          <xdr:row>154</xdr:row>
          <xdr:rowOff>374650</xdr:rowOff>
        </xdr:to>
        <xdr:sp macro="" textlink="">
          <xdr:nvSpPr>
            <xdr:cNvPr id="10485" name="Check Box 245" hidden="1">
              <a:extLst>
                <a:ext uri="{63B3BB69-23CF-44E3-9099-C40C66FF867C}">
                  <a14:compatExt spid="_x0000_s10485"/>
                </a:ext>
                <a:ext uri="{FF2B5EF4-FFF2-40B4-BE49-F238E27FC236}">
                  <a16:creationId xmlns:a16="http://schemas.microsoft.com/office/drawing/2014/main" id="{00000000-0008-0000-0000-0000F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133350</xdr:colOff>
          <xdr:row>154</xdr:row>
          <xdr:rowOff>31750</xdr:rowOff>
        </xdr:from>
        <xdr:to>
          <xdr:col>31</xdr:col>
          <xdr:colOff>146050</xdr:colOff>
          <xdr:row>154</xdr:row>
          <xdr:rowOff>190500</xdr:rowOff>
        </xdr:to>
        <xdr:sp macro="" textlink="">
          <xdr:nvSpPr>
            <xdr:cNvPr id="10486" name="Check Box 246" hidden="1">
              <a:extLst>
                <a:ext uri="{63B3BB69-23CF-44E3-9099-C40C66FF867C}">
                  <a14:compatExt spid="_x0000_s10486"/>
                </a:ext>
                <a:ext uri="{FF2B5EF4-FFF2-40B4-BE49-F238E27FC236}">
                  <a16:creationId xmlns:a16="http://schemas.microsoft.com/office/drawing/2014/main" id="{00000000-0008-0000-0000-0000F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133350</xdr:colOff>
          <xdr:row>154</xdr:row>
          <xdr:rowOff>215900</xdr:rowOff>
        </xdr:from>
        <xdr:to>
          <xdr:col>31</xdr:col>
          <xdr:colOff>127000</xdr:colOff>
          <xdr:row>154</xdr:row>
          <xdr:rowOff>374650</xdr:rowOff>
        </xdr:to>
        <xdr:sp macro="" textlink="">
          <xdr:nvSpPr>
            <xdr:cNvPr id="10487" name="Check Box 247" hidden="1">
              <a:extLst>
                <a:ext uri="{63B3BB69-23CF-44E3-9099-C40C66FF867C}">
                  <a14:compatExt spid="_x0000_s10487"/>
                </a:ext>
                <a:ext uri="{FF2B5EF4-FFF2-40B4-BE49-F238E27FC236}">
                  <a16:creationId xmlns:a16="http://schemas.microsoft.com/office/drawing/2014/main" id="{00000000-0008-0000-0000-0000F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133350</xdr:colOff>
          <xdr:row>154</xdr:row>
          <xdr:rowOff>381000</xdr:rowOff>
        </xdr:from>
        <xdr:to>
          <xdr:col>31</xdr:col>
          <xdr:colOff>146050</xdr:colOff>
          <xdr:row>154</xdr:row>
          <xdr:rowOff>533400</xdr:rowOff>
        </xdr:to>
        <xdr:sp macro="" textlink="">
          <xdr:nvSpPr>
            <xdr:cNvPr id="10488" name="Check Box 248" hidden="1">
              <a:extLst>
                <a:ext uri="{63B3BB69-23CF-44E3-9099-C40C66FF867C}">
                  <a14:compatExt spid="_x0000_s10488"/>
                </a:ext>
                <a:ext uri="{FF2B5EF4-FFF2-40B4-BE49-F238E27FC236}">
                  <a16:creationId xmlns:a16="http://schemas.microsoft.com/office/drawing/2014/main" id="{00000000-0008-0000-0000-0000F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6350</xdr:colOff>
          <xdr:row>154</xdr:row>
          <xdr:rowOff>25400</xdr:rowOff>
        </xdr:from>
        <xdr:to>
          <xdr:col>41</xdr:col>
          <xdr:colOff>0</xdr:colOff>
          <xdr:row>154</xdr:row>
          <xdr:rowOff>203200</xdr:rowOff>
        </xdr:to>
        <xdr:sp macro="" textlink="">
          <xdr:nvSpPr>
            <xdr:cNvPr id="10489" name="Check Box 249" hidden="1">
              <a:extLst>
                <a:ext uri="{63B3BB69-23CF-44E3-9099-C40C66FF867C}">
                  <a14:compatExt spid="_x0000_s10489"/>
                </a:ext>
                <a:ext uri="{FF2B5EF4-FFF2-40B4-BE49-F238E27FC236}">
                  <a16:creationId xmlns:a16="http://schemas.microsoft.com/office/drawing/2014/main" id="{00000000-0008-0000-0000-0000F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107950</xdr:colOff>
          <xdr:row>163</xdr:row>
          <xdr:rowOff>184150</xdr:rowOff>
        </xdr:from>
        <xdr:to>
          <xdr:col>31</xdr:col>
          <xdr:colOff>146050</xdr:colOff>
          <xdr:row>163</xdr:row>
          <xdr:rowOff>336550</xdr:rowOff>
        </xdr:to>
        <xdr:sp macro="" textlink="">
          <xdr:nvSpPr>
            <xdr:cNvPr id="10490" name="Check Box 250" hidden="1">
              <a:extLst>
                <a:ext uri="{63B3BB69-23CF-44E3-9099-C40C66FF867C}">
                  <a14:compatExt spid="_x0000_s10490"/>
                </a:ext>
                <a:ext uri="{FF2B5EF4-FFF2-40B4-BE49-F238E27FC236}">
                  <a16:creationId xmlns:a16="http://schemas.microsoft.com/office/drawing/2014/main" id="{00000000-0008-0000-0000-0000F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133350</xdr:colOff>
          <xdr:row>163</xdr:row>
          <xdr:rowOff>190500</xdr:rowOff>
        </xdr:from>
        <xdr:to>
          <xdr:col>37</xdr:col>
          <xdr:colOff>171450</xdr:colOff>
          <xdr:row>164</xdr:row>
          <xdr:rowOff>0</xdr:rowOff>
        </xdr:to>
        <xdr:sp macro="" textlink="">
          <xdr:nvSpPr>
            <xdr:cNvPr id="10491" name="Check Box 251" hidden="1">
              <a:extLst>
                <a:ext uri="{63B3BB69-23CF-44E3-9099-C40C66FF867C}">
                  <a14:compatExt spid="_x0000_s10491"/>
                </a:ext>
                <a:ext uri="{FF2B5EF4-FFF2-40B4-BE49-F238E27FC236}">
                  <a16:creationId xmlns:a16="http://schemas.microsoft.com/office/drawing/2014/main" id="{00000000-0008-0000-0000-0000F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177800</xdr:colOff>
          <xdr:row>163</xdr:row>
          <xdr:rowOff>184150</xdr:rowOff>
        </xdr:from>
        <xdr:to>
          <xdr:col>44</xdr:col>
          <xdr:colOff>38100</xdr:colOff>
          <xdr:row>163</xdr:row>
          <xdr:rowOff>336550</xdr:rowOff>
        </xdr:to>
        <xdr:sp macro="" textlink="">
          <xdr:nvSpPr>
            <xdr:cNvPr id="10492" name="Check Box 252" hidden="1">
              <a:extLst>
                <a:ext uri="{63B3BB69-23CF-44E3-9099-C40C66FF867C}">
                  <a14:compatExt spid="_x0000_s10492"/>
                </a:ext>
                <a:ext uri="{FF2B5EF4-FFF2-40B4-BE49-F238E27FC236}">
                  <a16:creationId xmlns:a16="http://schemas.microsoft.com/office/drawing/2014/main" id="{00000000-0008-0000-0000-0000F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107950</xdr:colOff>
          <xdr:row>164</xdr:row>
          <xdr:rowOff>69850</xdr:rowOff>
        </xdr:from>
        <xdr:to>
          <xdr:col>31</xdr:col>
          <xdr:colOff>146050</xdr:colOff>
          <xdr:row>164</xdr:row>
          <xdr:rowOff>209550</xdr:rowOff>
        </xdr:to>
        <xdr:sp macro="" textlink="">
          <xdr:nvSpPr>
            <xdr:cNvPr id="10493" name="Check Box 253" hidden="1">
              <a:extLst>
                <a:ext uri="{63B3BB69-23CF-44E3-9099-C40C66FF867C}">
                  <a14:compatExt spid="_x0000_s10493"/>
                </a:ext>
                <a:ext uri="{FF2B5EF4-FFF2-40B4-BE49-F238E27FC236}">
                  <a16:creationId xmlns:a16="http://schemas.microsoft.com/office/drawing/2014/main" id="{00000000-0008-0000-0000-0000F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139700</xdr:colOff>
          <xdr:row>164</xdr:row>
          <xdr:rowOff>69850</xdr:rowOff>
        </xdr:from>
        <xdr:to>
          <xdr:col>37</xdr:col>
          <xdr:colOff>190500</xdr:colOff>
          <xdr:row>164</xdr:row>
          <xdr:rowOff>209550</xdr:rowOff>
        </xdr:to>
        <xdr:sp macro="" textlink="">
          <xdr:nvSpPr>
            <xdr:cNvPr id="10494" name="Check Box 254" hidden="1">
              <a:extLst>
                <a:ext uri="{63B3BB69-23CF-44E3-9099-C40C66FF867C}">
                  <a14:compatExt spid="_x0000_s10494"/>
                </a:ext>
                <a:ext uri="{FF2B5EF4-FFF2-40B4-BE49-F238E27FC236}">
                  <a16:creationId xmlns:a16="http://schemas.microsoft.com/office/drawing/2014/main" id="{00000000-0008-0000-0000-0000F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177800</xdr:colOff>
          <xdr:row>164</xdr:row>
          <xdr:rowOff>57150</xdr:rowOff>
        </xdr:from>
        <xdr:to>
          <xdr:col>44</xdr:col>
          <xdr:colOff>38100</xdr:colOff>
          <xdr:row>164</xdr:row>
          <xdr:rowOff>209550</xdr:rowOff>
        </xdr:to>
        <xdr:sp macro="" textlink="">
          <xdr:nvSpPr>
            <xdr:cNvPr id="10495" name="Check Box 255" hidden="1">
              <a:extLst>
                <a:ext uri="{63B3BB69-23CF-44E3-9099-C40C66FF867C}">
                  <a14:compatExt spid="_x0000_s10495"/>
                </a:ext>
                <a:ext uri="{FF2B5EF4-FFF2-40B4-BE49-F238E27FC236}">
                  <a16:creationId xmlns:a16="http://schemas.microsoft.com/office/drawing/2014/main" id="{00000000-0008-0000-0000-0000F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165</xdr:row>
          <xdr:rowOff>31750</xdr:rowOff>
        </xdr:from>
        <xdr:to>
          <xdr:col>31</xdr:col>
          <xdr:colOff>152400</xdr:colOff>
          <xdr:row>165</xdr:row>
          <xdr:rowOff>171450</xdr:rowOff>
        </xdr:to>
        <xdr:sp macro="" textlink="">
          <xdr:nvSpPr>
            <xdr:cNvPr id="10496" name="Check Box 256" hidden="1">
              <a:extLst>
                <a:ext uri="{63B3BB69-23CF-44E3-9099-C40C66FF867C}">
                  <a14:compatExt spid="_x0000_s10496"/>
                </a:ext>
                <a:ext uri="{FF2B5EF4-FFF2-40B4-BE49-F238E27FC236}">
                  <a16:creationId xmlns:a16="http://schemas.microsoft.com/office/drawing/2014/main" id="{00000000-0008-0000-0000-000000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146050</xdr:colOff>
          <xdr:row>165</xdr:row>
          <xdr:rowOff>44450</xdr:rowOff>
        </xdr:from>
        <xdr:to>
          <xdr:col>37</xdr:col>
          <xdr:colOff>190500</xdr:colOff>
          <xdr:row>165</xdr:row>
          <xdr:rowOff>184150</xdr:rowOff>
        </xdr:to>
        <xdr:sp macro="" textlink="">
          <xdr:nvSpPr>
            <xdr:cNvPr id="10497" name="Check Box 257" hidden="1">
              <a:extLst>
                <a:ext uri="{63B3BB69-23CF-44E3-9099-C40C66FF867C}">
                  <a14:compatExt spid="_x0000_s10497"/>
                </a:ext>
                <a:ext uri="{FF2B5EF4-FFF2-40B4-BE49-F238E27FC236}">
                  <a16:creationId xmlns:a16="http://schemas.microsoft.com/office/drawing/2014/main" id="{00000000-0008-0000-0000-000001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184150</xdr:colOff>
          <xdr:row>182</xdr:row>
          <xdr:rowOff>304800</xdr:rowOff>
        </xdr:from>
        <xdr:to>
          <xdr:col>42</xdr:col>
          <xdr:colOff>38100</xdr:colOff>
          <xdr:row>182</xdr:row>
          <xdr:rowOff>431800</xdr:rowOff>
        </xdr:to>
        <xdr:sp macro="" textlink="">
          <xdr:nvSpPr>
            <xdr:cNvPr id="10498" name="Check Box 258" hidden="1">
              <a:extLst>
                <a:ext uri="{63B3BB69-23CF-44E3-9099-C40C66FF867C}">
                  <a14:compatExt spid="_x0000_s10498"/>
                </a:ext>
                <a:ext uri="{FF2B5EF4-FFF2-40B4-BE49-F238E27FC236}">
                  <a16:creationId xmlns:a16="http://schemas.microsoft.com/office/drawing/2014/main" id="{00000000-0008-0000-0000-000002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184150</xdr:colOff>
          <xdr:row>182</xdr:row>
          <xdr:rowOff>146050</xdr:rowOff>
        </xdr:from>
        <xdr:to>
          <xdr:col>42</xdr:col>
          <xdr:colOff>38100</xdr:colOff>
          <xdr:row>182</xdr:row>
          <xdr:rowOff>279400</xdr:rowOff>
        </xdr:to>
        <xdr:sp macro="" textlink="">
          <xdr:nvSpPr>
            <xdr:cNvPr id="10499" name="Check Box 259" hidden="1">
              <a:extLst>
                <a:ext uri="{63B3BB69-23CF-44E3-9099-C40C66FF867C}">
                  <a14:compatExt spid="_x0000_s10499"/>
                </a:ext>
                <a:ext uri="{FF2B5EF4-FFF2-40B4-BE49-F238E27FC236}">
                  <a16:creationId xmlns:a16="http://schemas.microsoft.com/office/drawing/2014/main" id="{00000000-0008-0000-0000-000003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182</xdr:row>
          <xdr:rowOff>298450</xdr:rowOff>
        </xdr:from>
        <xdr:to>
          <xdr:col>36</xdr:col>
          <xdr:colOff>146050</xdr:colOff>
          <xdr:row>182</xdr:row>
          <xdr:rowOff>457200</xdr:rowOff>
        </xdr:to>
        <xdr:sp macro="" textlink="">
          <xdr:nvSpPr>
            <xdr:cNvPr id="10500" name="Check Box 260" hidden="1">
              <a:extLst>
                <a:ext uri="{63B3BB69-23CF-44E3-9099-C40C66FF867C}">
                  <a14:compatExt spid="_x0000_s10500"/>
                </a:ext>
                <a:ext uri="{FF2B5EF4-FFF2-40B4-BE49-F238E27FC236}">
                  <a16:creationId xmlns:a16="http://schemas.microsoft.com/office/drawing/2014/main" id="{00000000-0008-0000-0000-000004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182</xdr:row>
          <xdr:rowOff>146050</xdr:rowOff>
        </xdr:from>
        <xdr:to>
          <xdr:col>36</xdr:col>
          <xdr:colOff>146050</xdr:colOff>
          <xdr:row>182</xdr:row>
          <xdr:rowOff>298450</xdr:rowOff>
        </xdr:to>
        <xdr:sp macro="" textlink="">
          <xdr:nvSpPr>
            <xdr:cNvPr id="10501" name="Check Box 261" hidden="1">
              <a:extLst>
                <a:ext uri="{63B3BB69-23CF-44E3-9099-C40C66FF867C}">
                  <a14:compatExt spid="_x0000_s10501"/>
                </a:ext>
                <a:ext uri="{FF2B5EF4-FFF2-40B4-BE49-F238E27FC236}">
                  <a16:creationId xmlns:a16="http://schemas.microsoft.com/office/drawing/2014/main" id="{00000000-0008-0000-0000-000005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182</xdr:row>
          <xdr:rowOff>495300</xdr:rowOff>
        </xdr:from>
        <xdr:to>
          <xdr:col>36</xdr:col>
          <xdr:colOff>133350</xdr:colOff>
          <xdr:row>182</xdr:row>
          <xdr:rowOff>628650</xdr:rowOff>
        </xdr:to>
        <xdr:sp macro="" textlink="">
          <xdr:nvSpPr>
            <xdr:cNvPr id="10502" name="Check Box 262" hidden="1">
              <a:extLst>
                <a:ext uri="{63B3BB69-23CF-44E3-9099-C40C66FF867C}">
                  <a14:compatExt spid="_x0000_s10502"/>
                </a:ext>
                <a:ext uri="{FF2B5EF4-FFF2-40B4-BE49-F238E27FC236}">
                  <a16:creationId xmlns:a16="http://schemas.microsoft.com/office/drawing/2014/main" id="{00000000-0008-0000-0000-000006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184150</xdr:colOff>
          <xdr:row>182</xdr:row>
          <xdr:rowOff>488950</xdr:rowOff>
        </xdr:from>
        <xdr:to>
          <xdr:col>42</xdr:col>
          <xdr:colOff>38100</xdr:colOff>
          <xdr:row>182</xdr:row>
          <xdr:rowOff>628650</xdr:rowOff>
        </xdr:to>
        <xdr:sp macro="" textlink="">
          <xdr:nvSpPr>
            <xdr:cNvPr id="10503" name="Check Box 263" hidden="1">
              <a:extLst>
                <a:ext uri="{63B3BB69-23CF-44E3-9099-C40C66FF867C}">
                  <a14:compatExt spid="_x0000_s10503"/>
                </a:ext>
                <a:ext uri="{FF2B5EF4-FFF2-40B4-BE49-F238E27FC236}">
                  <a16:creationId xmlns:a16="http://schemas.microsoft.com/office/drawing/2014/main" id="{00000000-0008-0000-0000-000007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182</xdr:row>
          <xdr:rowOff>660400</xdr:rowOff>
        </xdr:from>
        <xdr:to>
          <xdr:col>36</xdr:col>
          <xdr:colOff>152400</xdr:colOff>
          <xdr:row>182</xdr:row>
          <xdr:rowOff>812800</xdr:rowOff>
        </xdr:to>
        <xdr:sp macro="" textlink="">
          <xdr:nvSpPr>
            <xdr:cNvPr id="10504" name="Check Box 264" hidden="1">
              <a:extLst>
                <a:ext uri="{63B3BB69-23CF-44E3-9099-C40C66FF867C}">
                  <a14:compatExt spid="_x0000_s10504"/>
                </a:ext>
                <a:ext uri="{FF2B5EF4-FFF2-40B4-BE49-F238E27FC236}">
                  <a16:creationId xmlns:a16="http://schemas.microsoft.com/office/drawing/2014/main" id="{00000000-0008-0000-0000-000008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184150</xdr:colOff>
          <xdr:row>182</xdr:row>
          <xdr:rowOff>660400</xdr:rowOff>
        </xdr:from>
        <xdr:to>
          <xdr:col>42</xdr:col>
          <xdr:colOff>38100</xdr:colOff>
          <xdr:row>182</xdr:row>
          <xdr:rowOff>800100</xdr:rowOff>
        </xdr:to>
        <xdr:sp macro="" textlink="">
          <xdr:nvSpPr>
            <xdr:cNvPr id="10505" name="Check Box 265" hidden="1">
              <a:extLst>
                <a:ext uri="{63B3BB69-23CF-44E3-9099-C40C66FF867C}">
                  <a14:compatExt spid="_x0000_s10505"/>
                </a:ext>
                <a:ext uri="{FF2B5EF4-FFF2-40B4-BE49-F238E27FC236}">
                  <a16:creationId xmlns:a16="http://schemas.microsoft.com/office/drawing/2014/main" id="{00000000-0008-0000-0000-00000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127000</xdr:colOff>
          <xdr:row>183</xdr:row>
          <xdr:rowOff>355600</xdr:rowOff>
        </xdr:from>
        <xdr:to>
          <xdr:col>36</xdr:col>
          <xdr:colOff>152400</xdr:colOff>
          <xdr:row>183</xdr:row>
          <xdr:rowOff>508000</xdr:rowOff>
        </xdr:to>
        <xdr:sp macro="" textlink="">
          <xdr:nvSpPr>
            <xdr:cNvPr id="10506" name="Check Box 266" hidden="1">
              <a:extLst>
                <a:ext uri="{63B3BB69-23CF-44E3-9099-C40C66FF867C}">
                  <a14:compatExt spid="_x0000_s10506"/>
                </a:ext>
                <a:ext uri="{FF2B5EF4-FFF2-40B4-BE49-F238E27FC236}">
                  <a16:creationId xmlns:a16="http://schemas.microsoft.com/office/drawing/2014/main" id="{00000000-0008-0000-0000-00000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107950</xdr:colOff>
          <xdr:row>183</xdr:row>
          <xdr:rowOff>355600</xdr:rowOff>
        </xdr:from>
        <xdr:to>
          <xdr:col>41</xdr:col>
          <xdr:colOff>146050</xdr:colOff>
          <xdr:row>183</xdr:row>
          <xdr:rowOff>508000</xdr:rowOff>
        </xdr:to>
        <xdr:sp macro="" textlink="">
          <xdr:nvSpPr>
            <xdr:cNvPr id="10507" name="Check Box 267" hidden="1">
              <a:extLst>
                <a:ext uri="{63B3BB69-23CF-44E3-9099-C40C66FF867C}">
                  <a14:compatExt spid="_x0000_s10507"/>
                </a:ext>
                <a:ext uri="{FF2B5EF4-FFF2-40B4-BE49-F238E27FC236}">
                  <a16:creationId xmlns:a16="http://schemas.microsoft.com/office/drawing/2014/main" id="{00000000-0008-0000-0000-00000B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88900</xdr:colOff>
          <xdr:row>183</xdr:row>
          <xdr:rowOff>355600</xdr:rowOff>
        </xdr:from>
        <xdr:to>
          <xdr:col>46</xdr:col>
          <xdr:colOff>133350</xdr:colOff>
          <xdr:row>183</xdr:row>
          <xdr:rowOff>508000</xdr:rowOff>
        </xdr:to>
        <xdr:sp macro="" textlink="">
          <xdr:nvSpPr>
            <xdr:cNvPr id="10508" name="Check Box 268" hidden="1">
              <a:extLst>
                <a:ext uri="{63B3BB69-23CF-44E3-9099-C40C66FF867C}">
                  <a14:compatExt spid="_x0000_s10508"/>
                </a:ext>
                <a:ext uri="{FF2B5EF4-FFF2-40B4-BE49-F238E27FC236}">
                  <a16:creationId xmlns:a16="http://schemas.microsoft.com/office/drawing/2014/main" id="{00000000-0008-0000-0000-00000C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184</xdr:row>
          <xdr:rowOff>120650</xdr:rowOff>
        </xdr:from>
        <xdr:to>
          <xdr:col>36</xdr:col>
          <xdr:colOff>171450</xdr:colOff>
          <xdr:row>184</xdr:row>
          <xdr:rowOff>317500</xdr:rowOff>
        </xdr:to>
        <xdr:sp macro="" textlink="">
          <xdr:nvSpPr>
            <xdr:cNvPr id="10509" name="Check Box 269" hidden="1">
              <a:extLst>
                <a:ext uri="{63B3BB69-23CF-44E3-9099-C40C66FF867C}">
                  <a14:compatExt spid="_x0000_s10509"/>
                </a:ext>
                <a:ext uri="{FF2B5EF4-FFF2-40B4-BE49-F238E27FC236}">
                  <a16:creationId xmlns:a16="http://schemas.microsoft.com/office/drawing/2014/main" id="{00000000-0008-0000-0000-00000D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184</xdr:row>
          <xdr:rowOff>323850</xdr:rowOff>
        </xdr:from>
        <xdr:to>
          <xdr:col>36</xdr:col>
          <xdr:colOff>152400</xdr:colOff>
          <xdr:row>184</xdr:row>
          <xdr:rowOff>469900</xdr:rowOff>
        </xdr:to>
        <xdr:sp macro="" textlink="">
          <xdr:nvSpPr>
            <xdr:cNvPr id="10510" name="Check Box 270" hidden="1">
              <a:extLst>
                <a:ext uri="{63B3BB69-23CF-44E3-9099-C40C66FF867C}">
                  <a14:compatExt spid="_x0000_s10510"/>
                </a:ext>
                <a:ext uri="{FF2B5EF4-FFF2-40B4-BE49-F238E27FC236}">
                  <a16:creationId xmlns:a16="http://schemas.microsoft.com/office/drawing/2014/main" id="{00000000-0008-0000-0000-00000E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184</xdr:row>
          <xdr:rowOff>514350</xdr:rowOff>
        </xdr:from>
        <xdr:to>
          <xdr:col>36</xdr:col>
          <xdr:colOff>152400</xdr:colOff>
          <xdr:row>184</xdr:row>
          <xdr:rowOff>647700</xdr:rowOff>
        </xdr:to>
        <xdr:sp macro="" textlink="">
          <xdr:nvSpPr>
            <xdr:cNvPr id="10511" name="Check Box 271" hidden="1">
              <a:extLst>
                <a:ext uri="{63B3BB69-23CF-44E3-9099-C40C66FF867C}">
                  <a14:compatExt spid="_x0000_s10511"/>
                </a:ext>
                <a:ext uri="{FF2B5EF4-FFF2-40B4-BE49-F238E27FC236}">
                  <a16:creationId xmlns:a16="http://schemas.microsoft.com/office/drawing/2014/main" id="{00000000-0008-0000-0000-00000F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195</xdr:row>
          <xdr:rowOff>95250</xdr:rowOff>
        </xdr:from>
        <xdr:to>
          <xdr:col>29</xdr:col>
          <xdr:colOff>152400</xdr:colOff>
          <xdr:row>195</xdr:row>
          <xdr:rowOff>228600</xdr:rowOff>
        </xdr:to>
        <xdr:sp macro="" textlink="">
          <xdr:nvSpPr>
            <xdr:cNvPr id="10512" name="Check Box 272" hidden="1">
              <a:extLst>
                <a:ext uri="{63B3BB69-23CF-44E3-9099-C40C66FF867C}">
                  <a14:compatExt spid="_x0000_s10512"/>
                </a:ext>
                <a:ext uri="{FF2B5EF4-FFF2-40B4-BE49-F238E27FC236}">
                  <a16:creationId xmlns:a16="http://schemas.microsoft.com/office/drawing/2014/main" id="{00000000-0008-0000-0000-000010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197</xdr:row>
          <xdr:rowOff>361950</xdr:rowOff>
        </xdr:from>
        <xdr:to>
          <xdr:col>46</xdr:col>
          <xdr:colOff>127000</xdr:colOff>
          <xdr:row>197</xdr:row>
          <xdr:rowOff>508000</xdr:rowOff>
        </xdr:to>
        <xdr:sp macro="" textlink="">
          <xdr:nvSpPr>
            <xdr:cNvPr id="10513" name="Check Box 273" hidden="1">
              <a:extLst>
                <a:ext uri="{63B3BB69-23CF-44E3-9099-C40C66FF867C}">
                  <a14:compatExt spid="_x0000_s10513"/>
                </a:ext>
                <a:ext uri="{FF2B5EF4-FFF2-40B4-BE49-F238E27FC236}">
                  <a16:creationId xmlns:a16="http://schemas.microsoft.com/office/drawing/2014/main" id="{00000000-0008-0000-0000-000011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107950</xdr:colOff>
          <xdr:row>196</xdr:row>
          <xdr:rowOff>114300</xdr:rowOff>
        </xdr:from>
        <xdr:to>
          <xdr:col>36</xdr:col>
          <xdr:colOff>152400</xdr:colOff>
          <xdr:row>196</xdr:row>
          <xdr:rowOff>241300</xdr:rowOff>
        </xdr:to>
        <xdr:sp macro="" textlink="">
          <xdr:nvSpPr>
            <xdr:cNvPr id="10514" name="Check Box 274" hidden="1">
              <a:extLst>
                <a:ext uri="{63B3BB69-23CF-44E3-9099-C40C66FF867C}">
                  <a14:compatExt spid="_x0000_s10514"/>
                </a:ext>
                <a:ext uri="{FF2B5EF4-FFF2-40B4-BE49-F238E27FC236}">
                  <a16:creationId xmlns:a16="http://schemas.microsoft.com/office/drawing/2014/main" id="{00000000-0008-0000-0000-000012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101600</xdr:colOff>
          <xdr:row>196</xdr:row>
          <xdr:rowOff>647700</xdr:rowOff>
        </xdr:from>
        <xdr:to>
          <xdr:col>36</xdr:col>
          <xdr:colOff>152400</xdr:colOff>
          <xdr:row>196</xdr:row>
          <xdr:rowOff>781050</xdr:rowOff>
        </xdr:to>
        <xdr:sp macro="" textlink="">
          <xdr:nvSpPr>
            <xdr:cNvPr id="10515" name="Check Box 275" hidden="1">
              <a:extLst>
                <a:ext uri="{63B3BB69-23CF-44E3-9099-C40C66FF867C}">
                  <a14:compatExt spid="_x0000_s10515"/>
                </a:ext>
                <a:ext uri="{FF2B5EF4-FFF2-40B4-BE49-F238E27FC236}">
                  <a16:creationId xmlns:a16="http://schemas.microsoft.com/office/drawing/2014/main" id="{00000000-0008-0000-0000-000013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196</xdr:row>
          <xdr:rowOff>298450</xdr:rowOff>
        </xdr:from>
        <xdr:to>
          <xdr:col>36</xdr:col>
          <xdr:colOff>152400</xdr:colOff>
          <xdr:row>196</xdr:row>
          <xdr:rowOff>431800</xdr:rowOff>
        </xdr:to>
        <xdr:sp macro="" textlink="">
          <xdr:nvSpPr>
            <xdr:cNvPr id="10516" name="Check Box 276" hidden="1">
              <a:extLst>
                <a:ext uri="{63B3BB69-23CF-44E3-9099-C40C66FF867C}">
                  <a14:compatExt spid="_x0000_s10516"/>
                </a:ext>
                <a:ext uri="{FF2B5EF4-FFF2-40B4-BE49-F238E27FC236}">
                  <a16:creationId xmlns:a16="http://schemas.microsoft.com/office/drawing/2014/main" id="{00000000-0008-0000-0000-000014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101600</xdr:colOff>
          <xdr:row>196</xdr:row>
          <xdr:rowOff>463550</xdr:rowOff>
        </xdr:from>
        <xdr:to>
          <xdr:col>36</xdr:col>
          <xdr:colOff>152400</xdr:colOff>
          <xdr:row>196</xdr:row>
          <xdr:rowOff>609600</xdr:rowOff>
        </xdr:to>
        <xdr:sp macro="" textlink="">
          <xdr:nvSpPr>
            <xdr:cNvPr id="10517" name="Check Box 277" hidden="1">
              <a:extLst>
                <a:ext uri="{63B3BB69-23CF-44E3-9099-C40C66FF867C}">
                  <a14:compatExt spid="_x0000_s10517"/>
                </a:ext>
                <a:ext uri="{FF2B5EF4-FFF2-40B4-BE49-F238E27FC236}">
                  <a16:creationId xmlns:a16="http://schemas.microsoft.com/office/drawing/2014/main" id="{00000000-0008-0000-0000-000015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158750</xdr:colOff>
          <xdr:row>196</xdr:row>
          <xdr:rowOff>101600</xdr:rowOff>
        </xdr:from>
        <xdr:to>
          <xdr:col>42</xdr:col>
          <xdr:colOff>19050</xdr:colOff>
          <xdr:row>196</xdr:row>
          <xdr:rowOff>241300</xdr:rowOff>
        </xdr:to>
        <xdr:sp macro="" textlink="">
          <xdr:nvSpPr>
            <xdr:cNvPr id="10518" name="Check Box 278" hidden="1">
              <a:extLst>
                <a:ext uri="{63B3BB69-23CF-44E3-9099-C40C66FF867C}">
                  <a14:compatExt spid="_x0000_s10518"/>
                </a:ext>
                <a:ext uri="{FF2B5EF4-FFF2-40B4-BE49-F238E27FC236}">
                  <a16:creationId xmlns:a16="http://schemas.microsoft.com/office/drawing/2014/main" id="{00000000-0008-0000-0000-000016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158750</xdr:colOff>
          <xdr:row>196</xdr:row>
          <xdr:rowOff>285750</xdr:rowOff>
        </xdr:from>
        <xdr:to>
          <xdr:col>42</xdr:col>
          <xdr:colOff>19050</xdr:colOff>
          <xdr:row>196</xdr:row>
          <xdr:rowOff>419100</xdr:rowOff>
        </xdr:to>
        <xdr:sp macro="" textlink="">
          <xdr:nvSpPr>
            <xdr:cNvPr id="10519" name="Check Box 279" hidden="1">
              <a:extLst>
                <a:ext uri="{63B3BB69-23CF-44E3-9099-C40C66FF867C}">
                  <a14:compatExt spid="_x0000_s10519"/>
                </a:ext>
                <a:ext uri="{FF2B5EF4-FFF2-40B4-BE49-F238E27FC236}">
                  <a16:creationId xmlns:a16="http://schemas.microsoft.com/office/drawing/2014/main" id="{00000000-0008-0000-0000-000017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158750</xdr:colOff>
          <xdr:row>196</xdr:row>
          <xdr:rowOff>457200</xdr:rowOff>
        </xdr:from>
        <xdr:to>
          <xdr:col>42</xdr:col>
          <xdr:colOff>19050</xdr:colOff>
          <xdr:row>196</xdr:row>
          <xdr:rowOff>609600</xdr:rowOff>
        </xdr:to>
        <xdr:sp macro="" textlink="">
          <xdr:nvSpPr>
            <xdr:cNvPr id="10520" name="Check Box 280" hidden="1">
              <a:extLst>
                <a:ext uri="{63B3BB69-23CF-44E3-9099-C40C66FF867C}">
                  <a14:compatExt spid="_x0000_s10520"/>
                </a:ext>
                <a:ext uri="{FF2B5EF4-FFF2-40B4-BE49-F238E27FC236}">
                  <a16:creationId xmlns:a16="http://schemas.microsoft.com/office/drawing/2014/main" id="{00000000-0008-0000-0000-000018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158750</xdr:colOff>
          <xdr:row>196</xdr:row>
          <xdr:rowOff>647700</xdr:rowOff>
        </xdr:from>
        <xdr:to>
          <xdr:col>42</xdr:col>
          <xdr:colOff>38100</xdr:colOff>
          <xdr:row>196</xdr:row>
          <xdr:rowOff>781050</xdr:rowOff>
        </xdr:to>
        <xdr:sp macro="" textlink="">
          <xdr:nvSpPr>
            <xdr:cNvPr id="10521" name="Check Box 281" hidden="1">
              <a:extLst>
                <a:ext uri="{63B3BB69-23CF-44E3-9099-C40C66FF867C}">
                  <a14:compatExt spid="_x0000_s10521"/>
                </a:ext>
                <a:ext uri="{FF2B5EF4-FFF2-40B4-BE49-F238E27FC236}">
                  <a16:creationId xmlns:a16="http://schemas.microsoft.com/office/drawing/2014/main" id="{00000000-0008-0000-0000-00001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120650</xdr:colOff>
          <xdr:row>197</xdr:row>
          <xdr:rowOff>355600</xdr:rowOff>
        </xdr:from>
        <xdr:to>
          <xdr:col>36</xdr:col>
          <xdr:colOff>171450</xdr:colOff>
          <xdr:row>197</xdr:row>
          <xdr:rowOff>508000</xdr:rowOff>
        </xdr:to>
        <xdr:sp macro="" textlink="">
          <xdr:nvSpPr>
            <xdr:cNvPr id="10522" name="Check Box 282" hidden="1">
              <a:extLst>
                <a:ext uri="{63B3BB69-23CF-44E3-9099-C40C66FF867C}">
                  <a14:compatExt spid="_x0000_s10522"/>
                </a:ext>
                <a:ext uri="{FF2B5EF4-FFF2-40B4-BE49-F238E27FC236}">
                  <a16:creationId xmlns:a16="http://schemas.microsoft.com/office/drawing/2014/main" id="{00000000-0008-0000-0000-00001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95250</xdr:colOff>
          <xdr:row>197</xdr:row>
          <xdr:rowOff>355600</xdr:rowOff>
        </xdr:from>
        <xdr:to>
          <xdr:col>41</xdr:col>
          <xdr:colOff>152400</xdr:colOff>
          <xdr:row>197</xdr:row>
          <xdr:rowOff>508000</xdr:rowOff>
        </xdr:to>
        <xdr:sp macro="" textlink="">
          <xdr:nvSpPr>
            <xdr:cNvPr id="10523" name="Check Box 283" hidden="1">
              <a:extLst>
                <a:ext uri="{63B3BB69-23CF-44E3-9099-C40C66FF867C}">
                  <a14:compatExt spid="_x0000_s10523"/>
                </a:ext>
                <a:ext uri="{FF2B5EF4-FFF2-40B4-BE49-F238E27FC236}">
                  <a16:creationId xmlns:a16="http://schemas.microsoft.com/office/drawing/2014/main" id="{00000000-0008-0000-0000-00001B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198</xdr:row>
          <xdr:rowOff>330200</xdr:rowOff>
        </xdr:from>
        <xdr:to>
          <xdr:col>36</xdr:col>
          <xdr:colOff>171450</xdr:colOff>
          <xdr:row>198</xdr:row>
          <xdr:rowOff>488950</xdr:rowOff>
        </xdr:to>
        <xdr:sp macro="" textlink="">
          <xdr:nvSpPr>
            <xdr:cNvPr id="10524" name="Check Box 284" hidden="1">
              <a:extLst>
                <a:ext uri="{63B3BB69-23CF-44E3-9099-C40C66FF867C}">
                  <a14:compatExt spid="_x0000_s10524"/>
                </a:ext>
                <a:ext uri="{FF2B5EF4-FFF2-40B4-BE49-F238E27FC236}">
                  <a16:creationId xmlns:a16="http://schemas.microsoft.com/office/drawing/2014/main" id="{00000000-0008-0000-0000-00001C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198</xdr:row>
          <xdr:rowOff>527050</xdr:rowOff>
        </xdr:from>
        <xdr:to>
          <xdr:col>36</xdr:col>
          <xdr:colOff>152400</xdr:colOff>
          <xdr:row>198</xdr:row>
          <xdr:rowOff>660400</xdr:rowOff>
        </xdr:to>
        <xdr:sp macro="" textlink="">
          <xdr:nvSpPr>
            <xdr:cNvPr id="10525" name="Check Box 285" hidden="1">
              <a:extLst>
                <a:ext uri="{63B3BB69-23CF-44E3-9099-C40C66FF867C}">
                  <a14:compatExt spid="_x0000_s10525"/>
                </a:ext>
                <a:ext uri="{FF2B5EF4-FFF2-40B4-BE49-F238E27FC236}">
                  <a16:creationId xmlns:a16="http://schemas.microsoft.com/office/drawing/2014/main" id="{00000000-0008-0000-0000-00001D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306</xdr:row>
          <xdr:rowOff>781050</xdr:rowOff>
        </xdr:from>
        <xdr:to>
          <xdr:col>28</xdr:col>
          <xdr:colOff>69850</xdr:colOff>
          <xdr:row>306</xdr:row>
          <xdr:rowOff>914400</xdr:rowOff>
        </xdr:to>
        <xdr:sp macro="" textlink="">
          <xdr:nvSpPr>
            <xdr:cNvPr id="10526" name="Check Box 286" hidden="1">
              <a:extLst>
                <a:ext uri="{63B3BB69-23CF-44E3-9099-C40C66FF867C}">
                  <a14:compatExt spid="_x0000_s10526"/>
                </a:ext>
                <a:ext uri="{FF2B5EF4-FFF2-40B4-BE49-F238E27FC236}">
                  <a16:creationId xmlns:a16="http://schemas.microsoft.com/office/drawing/2014/main" id="{00000000-0008-0000-0000-00001E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306</xdr:row>
          <xdr:rowOff>603250</xdr:rowOff>
        </xdr:from>
        <xdr:to>
          <xdr:col>25</xdr:col>
          <xdr:colOff>19050</xdr:colOff>
          <xdr:row>306</xdr:row>
          <xdr:rowOff>723900</xdr:rowOff>
        </xdr:to>
        <xdr:sp macro="" textlink="">
          <xdr:nvSpPr>
            <xdr:cNvPr id="10527" name="Check Box 287" hidden="1">
              <a:extLst>
                <a:ext uri="{63B3BB69-23CF-44E3-9099-C40C66FF867C}">
                  <a14:compatExt spid="_x0000_s10527"/>
                </a:ext>
                <a:ext uri="{FF2B5EF4-FFF2-40B4-BE49-F238E27FC236}">
                  <a16:creationId xmlns:a16="http://schemas.microsoft.com/office/drawing/2014/main" id="{00000000-0008-0000-0000-00001F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306</xdr:row>
          <xdr:rowOff>387350</xdr:rowOff>
        </xdr:from>
        <xdr:to>
          <xdr:col>13</xdr:col>
          <xdr:colOff>114300</xdr:colOff>
          <xdr:row>306</xdr:row>
          <xdr:rowOff>609600</xdr:rowOff>
        </xdr:to>
        <xdr:sp macro="" textlink="">
          <xdr:nvSpPr>
            <xdr:cNvPr id="10528" name="Check Box 288" hidden="1">
              <a:extLst>
                <a:ext uri="{63B3BB69-23CF-44E3-9099-C40C66FF867C}">
                  <a14:compatExt spid="_x0000_s10528"/>
                </a:ext>
                <a:ext uri="{FF2B5EF4-FFF2-40B4-BE49-F238E27FC236}">
                  <a16:creationId xmlns:a16="http://schemas.microsoft.com/office/drawing/2014/main" id="{00000000-0008-0000-0000-000020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306</xdr:row>
          <xdr:rowOff>558800</xdr:rowOff>
        </xdr:from>
        <xdr:to>
          <xdr:col>13</xdr:col>
          <xdr:colOff>114300</xdr:colOff>
          <xdr:row>306</xdr:row>
          <xdr:rowOff>774700</xdr:rowOff>
        </xdr:to>
        <xdr:sp macro="" textlink="">
          <xdr:nvSpPr>
            <xdr:cNvPr id="10529" name="Check Box 289" hidden="1">
              <a:extLst>
                <a:ext uri="{63B3BB69-23CF-44E3-9099-C40C66FF867C}">
                  <a14:compatExt spid="_x0000_s10529"/>
                </a:ext>
                <a:ext uri="{FF2B5EF4-FFF2-40B4-BE49-F238E27FC236}">
                  <a16:creationId xmlns:a16="http://schemas.microsoft.com/office/drawing/2014/main" id="{00000000-0008-0000-0000-000021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306</xdr:row>
          <xdr:rowOff>742950</xdr:rowOff>
        </xdr:from>
        <xdr:to>
          <xdr:col>14</xdr:col>
          <xdr:colOff>12700</xdr:colOff>
          <xdr:row>306</xdr:row>
          <xdr:rowOff>946150</xdr:rowOff>
        </xdr:to>
        <xdr:sp macro="" textlink="">
          <xdr:nvSpPr>
            <xdr:cNvPr id="10530" name="Check Box 290" hidden="1">
              <a:extLst>
                <a:ext uri="{63B3BB69-23CF-44E3-9099-C40C66FF867C}">
                  <a14:compatExt spid="_x0000_s10530"/>
                </a:ext>
                <a:ext uri="{FF2B5EF4-FFF2-40B4-BE49-F238E27FC236}">
                  <a16:creationId xmlns:a16="http://schemas.microsoft.com/office/drawing/2014/main" id="{00000000-0008-0000-0000-000022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139700</xdr:colOff>
          <xdr:row>306</xdr:row>
          <xdr:rowOff>393700</xdr:rowOff>
        </xdr:from>
        <xdr:to>
          <xdr:col>30</xdr:col>
          <xdr:colOff>12700</xdr:colOff>
          <xdr:row>306</xdr:row>
          <xdr:rowOff>609600</xdr:rowOff>
        </xdr:to>
        <xdr:sp macro="" textlink="">
          <xdr:nvSpPr>
            <xdr:cNvPr id="10531" name="Check Box 291" hidden="1">
              <a:extLst>
                <a:ext uri="{63B3BB69-23CF-44E3-9099-C40C66FF867C}">
                  <a14:compatExt spid="_x0000_s10531"/>
                </a:ext>
                <a:ext uri="{FF2B5EF4-FFF2-40B4-BE49-F238E27FC236}">
                  <a16:creationId xmlns:a16="http://schemas.microsoft.com/office/drawing/2014/main" id="{00000000-0008-0000-0000-000023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31750</xdr:colOff>
          <xdr:row>306</xdr:row>
          <xdr:rowOff>387350</xdr:rowOff>
        </xdr:from>
        <xdr:to>
          <xdr:col>39</xdr:col>
          <xdr:colOff>76200</xdr:colOff>
          <xdr:row>306</xdr:row>
          <xdr:rowOff>609600</xdr:rowOff>
        </xdr:to>
        <xdr:sp macro="" textlink="">
          <xdr:nvSpPr>
            <xdr:cNvPr id="10532" name="Check Box 292" hidden="1">
              <a:extLst>
                <a:ext uri="{63B3BB69-23CF-44E3-9099-C40C66FF867C}">
                  <a14:compatExt spid="_x0000_s10532"/>
                </a:ext>
                <a:ext uri="{FF2B5EF4-FFF2-40B4-BE49-F238E27FC236}">
                  <a16:creationId xmlns:a16="http://schemas.microsoft.com/office/drawing/2014/main" id="{00000000-0008-0000-0000-000024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107950</xdr:colOff>
          <xdr:row>306</xdr:row>
          <xdr:rowOff>571500</xdr:rowOff>
        </xdr:from>
        <xdr:to>
          <xdr:col>33</xdr:col>
          <xdr:colOff>146050</xdr:colOff>
          <xdr:row>306</xdr:row>
          <xdr:rowOff>762000</xdr:rowOff>
        </xdr:to>
        <xdr:sp macro="" textlink="">
          <xdr:nvSpPr>
            <xdr:cNvPr id="10533" name="Check Box 293" hidden="1">
              <a:extLst>
                <a:ext uri="{63B3BB69-23CF-44E3-9099-C40C66FF867C}">
                  <a14:compatExt spid="_x0000_s10533"/>
                </a:ext>
                <a:ext uri="{FF2B5EF4-FFF2-40B4-BE49-F238E27FC236}">
                  <a16:creationId xmlns:a16="http://schemas.microsoft.com/office/drawing/2014/main" id="{00000000-0008-0000-0000-000025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101600</xdr:colOff>
          <xdr:row>313</xdr:row>
          <xdr:rowOff>146050</xdr:rowOff>
        </xdr:from>
        <xdr:to>
          <xdr:col>28</xdr:col>
          <xdr:colOff>152400</xdr:colOff>
          <xdr:row>313</xdr:row>
          <xdr:rowOff>336550</xdr:rowOff>
        </xdr:to>
        <xdr:sp macro="" textlink="">
          <xdr:nvSpPr>
            <xdr:cNvPr id="10534" name="Check Box 294" hidden="1">
              <a:extLst>
                <a:ext uri="{63B3BB69-23CF-44E3-9099-C40C66FF867C}">
                  <a14:compatExt spid="_x0000_s10534"/>
                </a:ext>
                <a:ext uri="{FF2B5EF4-FFF2-40B4-BE49-F238E27FC236}">
                  <a16:creationId xmlns:a16="http://schemas.microsoft.com/office/drawing/2014/main" id="{00000000-0008-0000-0000-000026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313</xdr:row>
          <xdr:rowOff>139700</xdr:rowOff>
        </xdr:from>
        <xdr:to>
          <xdr:col>34</xdr:col>
          <xdr:colOff>38100</xdr:colOff>
          <xdr:row>313</xdr:row>
          <xdr:rowOff>342900</xdr:rowOff>
        </xdr:to>
        <xdr:sp macro="" textlink="">
          <xdr:nvSpPr>
            <xdr:cNvPr id="10535" name="Check Box 295" hidden="1">
              <a:extLst>
                <a:ext uri="{63B3BB69-23CF-44E3-9099-C40C66FF867C}">
                  <a14:compatExt spid="_x0000_s10535"/>
                </a:ext>
                <a:ext uri="{FF2B5EF4-FFF2-40B4-BE49-F238E27FC236}">
                  <a16:creationId xmlns:a16="http://schemas.microsoft.com/office/drawing/2014/main" id="{00000000-0008-0000-0000-000027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38100</xdr:colOff>
          <xdr:row>313</xdr:row>
          <xdr:rowOff>133350</xdr:rowOff>
        </xdr:from>
        <xdr:to>
          <xdr:col>39</xdr:col>
          <xdr:colOff>107950</xdr:colOff>
          <xdr:row>313</xdr:row>
          <xdr:rowOff>336550</xdr:rowOff>
        </xdr:to>
        <xdr:sp macro="" textlink="">
          <xdr:nvSpPr>
            <xdr:cNvPr id="10536" name="Check Box 296" hidden="1">
              <a:extLst>
                <a:ext uri="{63B3BB69-23CF-44E3-9099-C40C66FF867C}">
                  <a14:compatExt spid="_x0000_s10536"/>
                </a:ext>
                <a:ext uri="{FF2B5EF4-FFF2-40B4-BE49-F238E27FC236}">
                  <a16:creationId xmlns:a16="http://schemas.microsoft.com/office/drawing/2014/main" id="{00000000-0008-0000-0000-000028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313</xdr:row>
          <xdr:rowOff>146050</xdr:rowOff>
        </xdr:from>
        <xdr:to>
          <xdr:col>44</xdr:col>
          <xdr:colOff>171450</xdr:colOff>
          <xdr:row>313</xdr:row>
          <xdr:rowOff>336550</xdr:rowOff>
        </xdr:to>
        <xdr:sp macro="" textlink="">
          <xdr:nvSpPr>
            <xdr:cNvPr id="10537" name="Check Box 297" hidden="1">
              <a:extLst>
                <a:ext uri="{63B3BB69-23CF-44E3-9099-C40C66FF867C}">
                  <a14:compatExt spid="_x0000_s10537"/>
                </a:ext>
                <a:ext uri="{FF2B5EF4-FFF2-40B4-BE49-F238E27FC236}">
                  <a16:creationId xmlns:a16="http://schemas.microsoft.com/office/drawing/2014/main" id="{00000000-0008-0000-0000-00002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313</xdr:row>
          <xdr:rowOff>342900</xdr:rowOff>
        </xdr:from>
        <xdr:to>
          <xdr:col>28</xdr:col>
          <xdr:colOff>146050</xdr:colOff>
          <xdr:row>313</xdr:row>
          <xdr:rowOff>533400</xdr:rowOff>
        </xdr:to>
        <xdr:sp macro="" textlink="">
          <xdr:nvSpPr>
            <xdr:cNvPr id="10538" name="Check Box 298" hidden="1">
              <a:extLst>
                <a:ext uri="{63B3BB69-23CF-44E3-9099-C40C66FF867C}">
                  <a14:compatExt spid="_x0000_s10538"/>
                </a:ext>
                <a:ext uri="{FF2B5EF4-FFF2-40B4-BE49-F238E27FC236}">
                  <a16:creationId xmlns:a16="http://schemas.microsoft.com/office/drawing/2014/main" id="{00000000-0008-0000-0000-00002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313</xdr:row>
          <xdr:rowOff>336550</xdr:rowOff>
        </xdr:from>
        <xdr:to>
          <xdr:col>34</xdr:col>
          <xdr:colOff>38100</xdr:colOff>
          <xdr:row>313</xdr:row>
          <xdr:rowOff>527050</xdr:rowOff>
        </xdr:to>
        <xdr:sp macro="" textlink="">
          <xdr:nvSpPr>
            <xdr:cNvPr id="10539" name="Check Box 299" hidden="1">
              <a:extLst>
                <a:ext uri="{63B3BB69-23CF-44E3-9099-C40C66FF867C}">
                  <a14:compatExt spid="_x0000_s10539"/>
                </a:ext>
                <a:ext uri="{FF2B5EF4-FFF2-40B4-BE49-F238E27FC236}">
                  <a16:creationId xmlns:a16="http://schemas.microsoft.com/office/drawing/2014/main" id="{00000000-0008-0000-0000-00002B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38100</xdr:colOff>
          <xdr:row>313</xdr:row>
          <xdr:rowOff>342900</xdr:rowOff>
        </xdr:from>
        <xdr:to>
          <xdr:col>39</xdr:col>
          <xdr:colOff>107950</xdr:colOff>
          <xdr:row>313</xdr:row>
          <xdr:rowOff>527050</xdr:rowOff>
        </xdr:to>
        <xdr:sp macro="" textlink="">
          <xdr:nvSpPr>
            <xdr:cNvPr id="10540" name="Check Box 300" hidden="1">
              <a:extLst>
                <a:ext uri="{63B3BB69-23CF-44E3-9099-C40C66FF867C}">
                  <a14:compatExt spid="_x0000_s10540"/>
                </a:ext>
                <a:ext uri="{FF2B5EF4-FFF2-40B4-BE49-F238E27FC236}">
                  <a16:creationId xmlns:a16="http://schemas.microsoft.com/office/drawing/2014/main" id="{00000000-0008-0000-0000-00002C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313</xdr:row>
          <xdr:rowOff>336550</xdr:rowOff>
        </xdr:from>
        <xdr:to>
          <xdr:col>44</xdr:col>
          <xdr:colOff>171450</xdr:colOff>
          <xdr:row>313</xdr:row>
          <xdr:rowOff>527050</xdr:rowOff>
        </xdr:to>
        <xdr:sp macro="" textlink="">
          <xdr:nvSpPr>
            <xdr:cNvPr id="10541" name="Check Box 301" hidden="1">
              <a:extLst>
                <a:ext uri="{63B3BB69-23CF-44E3-9099-C40C66FF867C}">
                  <a14:compatExt spid="_x0000_s10541"/>
                </a:ext>
                <a:ext uri="{FF2B5EF4-FFF2-40B4-BE49-F238E27FC236}">
                  <a16:creationId xmlns:a16="http://schemas.microsoft.com/office/drawing/2014/main" id="{00000000-0008-0000-0000-00002D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127000</xdr:colOff>
          <xdr:row>315</xdr:row>
          <xdr:rowOff>38100</xdr:rowOff>
        </xdr:from>
        <xdr:to>
          <xdr:col>28</xdr:col>
          <xdr:colOff>152400</xdr:colOff>
          <xdr:row>315</xdr:row>
          <xdr:rowOff>228600</xdr:rowOff>
        </xdr:to>
        <xdr:sp macro="" textlink="">
          <xdr:nvSpPr>
            <xdr:cNvPr id="10542" name="Check Box 302" hidden="1">
              <a:extLst>
                <a:ext uri="{63B3BB69-23CF-44E3-9099-C40C66FF867C}">
                  <a14:compatExt spid="_x0000_s10542"/>
                </a:ext>
                <a:ext uri="{FF2B5EF4-FFF2-40B4-BE49-F238E27FC236}">
                  <a16:creationId xmlns:a16="http://schemas.microsoft.com/office/drawing/2014/main" id="{00000000-0008-0000-0000-00002E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120650</xdr:colOff>
          <xdr:row>318</xdr:row>
          <xdr:rowOff>6350</xdr:rowOff>
        </xdr:from>
        <xdr:to>
          <xdr:col>28</xdr:col>
          <xdr:colOff>171450</xdr:colOff>
          <xdr:row>318</xdr:row>
          <xdr:rowOff>228600</xdr:rowOff>
        </xdr:to>
        <xdr:sp macro="" textlink="">
          <xdr:nvSpPr>
            <xdr:cNvPr id="10543" name="Check Box 303" hidden="1">
              <a:extLst>
                <a:ext uri="{63B3BB69-23CF-44E3-9099-C40C66FF867C}">
                  <a14:compatExt spid="_x0000_s10543"/>
                </a:ext>
                <a:ext uri="{FF2B5EF4-FFF2-40B4-BE49-F238E27FC236}">
                  <a16:creationId xmlns:a16="http://schemas.microsoft.com/office/drawing/2014/main" id="{00000000-0008-0000-0000-00002F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120650</xdr:colOff>
          <xdr:row>318</xdr:row>
          <xdr:rowOff>203200</xdr:rowOff>
        </xdr:from>
        <xdr:to>
          <xdr:col>28</xdr:col>
          <xdr:colOff>171450</xdr:colOff>
          <xdr:row>318</xdr:row>
          <xdr:rowOff>400050</xdr:rowOff>
        </xdr:to>
        <xdr:sp macro="" textlink="">
          <xdr:nvSpPr>
            <xdr:cNvPr id="10544" name="Check Box 304" hidden="1">
              <a:extLst>
                <a:ext uri="{63B3BB69-23CF-44E3-9099-C40C66FF867C}">
                  <a14:compatExt spid="_x0000_s10544"/>
                </a:ext>
                <a:ext uri="{FF2B5EF4-FFF2-40B4-BE49-F238E27FC236}">
                  <a16:creationId xmlns:a16="http://schemas.microsoft.com/office/drawing/2014/main" id="{00000000-0008-0000-0000-000030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127000</xdr:colOff>
          <xdr:row>318</xdr:row>
          <xdr:rowOff>381000</xdr:rowOff>
        </xdr:from>
        <xdr:to>
          <xdr:col>28</xdr:col>
          <xdr:colOff>152400</xdr:colOff>
          <xdr:row>319</xdr:row>
          <xdr:rowOff>12700</xdr:rowOff>
        </xdr:to>
        <xdr:sp macro="" textlink="">
          <xdr:nvSpPr>
            <xdr:cNvPr id="10545" name="Check Box 305" hidden="1">
              <a:extLst>
                <a:ext uri="{63B3BB69-23CF-44E3-9099-C40C66FF867C}">
                  <a14:compatExt spid="_x0000_s10545"/>
                </a:ext>
                <a:ext uri="{FF2B5EF4-FFF2-40B4-BE49-F238E27FC236}">
                  <a16:creationId xmlns:a16="http://schemas.microsoft.com/office/drawing/2014/main" id="{00000000-0008-0000-0000-000031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320</xdr:row>
          <xdr:rowOff>31750</xdr:rowOff>
        </xdr:from>
        <xdr:to>
          <xdr:col>35</xdr:col>
          <xdr:colOff>152400</xdr:colOff>
          <xdr:row>320</xdr:row>
          <xdr:rowOff>228600</xdr:rowOff>
        </xdr:to>
        <xdr:sp macro="" textlink="">
          <xdr:nvSpPr>
            <xdr:cNvPr id="10546" name="Check Box 306" hidden="1">
              <a:extLst>
                <a:ext uri="{63B3BB69-23CF-44E3-9099-C40C66FF867C}">
                  <a14:compatExt spid="_x0000_s10546"/>
                </a:ext>
                <a:ext uri="{FF2B5EF4-FFF2-40B4-BE49-F238E27FC236}">
                  <a16:creationId xmlns:a16="http://schemas.microsoft.com/office/drawing/2014/main" id="{00000000-0008-0000-0000-000032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320</xdr:row>
          <xdr:rowOff>222250</xdr:rowOff>
        </xdr:from>
        <xdr:to>
          <xdr:col>35</xdr:col>
          <xdr:colOff>171450</xdr:colOff>
          <xdr:row>320</xdr:row>
          <xdr:rowOff>419100</xdr:rowOff>
        </xdr:to>
        <xdr:sp macro="" textlink="">
          <xdr:nvSpPr>
            <xdr:cNvPr id="10547" name="Check Box 307" hidden="1">
              <a:extLst>
                <a:ext uri="{63B3BB69-23CF-44E3-9099-C40C66FF867C}">
                  <a14:compatExt spid="_x0000_s10547"/>
                </a:ext>
                <a:ext uri="{FF2B5EF4-FFF2-40B4-BE49-F238E27FC236}">
                  <a16:creationId xmlns:a16="http://schemas.microsoft.com/office/drawing/2014/main" id="{00000000-0008-0000-0000-000033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76200</xdr:colOff>
          <xdr:row>319</xdr:row>
          <xdr:rowOff>57150</xdr:rowOff>
        </xdr:from>
        <xdr:to>
          <xdr:col>45</xdr:col>
          <xdr:colOff>107950</xdr:colOff>
          <xdr:row>319</xdr:row>
          <xdr:rowOff>228600</xdr:rowOff>
        </xdr:to>
        <xdr:sp macro="" textlink="">
          <xdr:nvSpPr>
            <xdr:cNvPr id="10548" name="Check Box 308" hidden="1">
              <a:extLst>
                <a:ext uri="{63B3BB69-23CF-44E3-9099-C40C66FF867C}">
                  <a14:compatExt spid="_x0000_s10548"/>
                </a:ext>
                <a:ext uri="{FF2B5EF4-FFF2-40B4-BE49-F238E27FC236}">
                  <a16:creationId xmlns:a16="http://schemas.microsoft.com/office/drawing/2014/main" id="{00000000-0008-0000-0000-000034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76200</xdr:colOff>
          <xdr:row>319</xdr:row>
          <xdr:rowOff>215900</xdr:rowOff>
        </xdr:from>
        <xdr:to>
          <xdr:col>45</xdr:col>
          <xdr:colOff>127000</xdr:colOff>
          <xdr:row>319</xdr:row>
          <xdr:rowOff>419100</xdr:rowOff>
        </xdr:to>
        <xdr:sp macro="" textlink="">
          <xdr:nvSpPr>
            <xdr:cNvPr id="10549" name="Check Box 309" hidden="1">
              <a:extLst>
                <a:ext uri="{63B3BB69-23CF-44E3-9099-C40C66FF867C}">
                  <a14:compatExt spid="_x0000_s10549"/>
                </a:ext>
                <a:ext uri="{FF2B5EF4-FFF2-40B4-BE49-F238E27FC236}">
                  <a16:creationId xmlns:a16="http://schemas.microsoft.com/office/drawing/2014/main" id="{00000000-0008-0000-0000-000035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101600</xdr:colOff>
          <xdr:row>319</xdr:row>
          <xdr:rowOff>50800</xdr:rowOff>
        </xdr:from>
        <xdr:to>
          <xdr:col>40</xdr:col>
          <xdr:colOff>146050</xdr:colOff>
          <xdr:row>319</xdr:row>
          <xdr:rowOff>228600</xdr:rowOff>
        </xdr:to>
        <xdr:sp macro="" textlink="">
          <xdr:nvSpPr>
            <xdr:cNvPr id="10550" name="Check Box 310" hidden="1">
              <a:extLst>
                <a:ext uri="{63B3BB69-23CF-44E3-9099-C40C66FF867C}">
                  <a14:compatExt spid="_x0000_s10550"/>
                </a:ext>
                <a:ext uri="{FF2B5EF4-FFF2-40B4-BE49-F238E27FC236}">
                  <a16:creationId xmlns:a16="http://schemas.microsoft.com/office/drawing/2014/main" id="{00000000-0008-0000-0000-000036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107950</xdr:colOff>
          <xdr:row>319</xdr:row>
          <xdr:rowOff>215900</xdr:rowOff>
        </xdr:from>
        <xdr:to>
          <xdr:col>40</xdr:col>
          <xdr:colOff>114300</xdr:colOff>
          <xdr:row>319</xdr:row>
          <xdr:rowOff>419100</xdr:rowOff>
        </xdr:to>
        <xdr:sp macro="" textlink="">
          <xdr:nvSpPr>
            <xdr:cNvPr id="10551" name="Check Box 311" hidden="1">
              <a:extLst>
                <a:ext uri="{63B3BB69-23CF-44E3-9099-C40C66FF867C}">
                  <a14:compatExt spid="_x0000_s10551"/>
                </a:ext>
                <a:ext uri="{FF2B5EF4-FFF2-40B4-BE49-F238E27FC236}">
                  <a16:creationId xmlns:a16="http://schemas.microsoft.com/office/drawing/2014/main" id="{00000000-0008-0000-0000-000037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107950</xdr:colOff>
          <xdr:row>319</xdr:row>
          <xdr:rowOff>393700</xdr:rowOff>
        </xdr:from>
        <xdr:to>
          <xdr:col>40</xdr:col>
          <xdr:colOff>133350</xdr:colOff>
          <xdr:row>319</xdr:row>
          <xdr:rowOff>565150</xdr:rowOff>
        </xdr:to>
        <xdr:sp macro="" textlink="">
          <xdr:nvSpPr>
            <xdr:cNvPr id="10552" name="Check Box 312" hidden="1">
              <a:extLst>
                <a:ext uri="{63B3BB69-23CF-44E3-9099-C40C66FF867C}">
                  <a14:compatExt spid="_x0000_s10552"/>
                </a:ext>
                <a:ext uri="{FF2B5EF4-FFF2-40B4-BE49-F238E27FC236}">
                  <a16:creationId xmlns:a16="http://schemas.microsoft.com/office/drawing/2014/main" id="{00000000-0008-0000-0000-000038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107950</xdr:colOff>
          <xdr:row>319</xdr:row>
          <xdr:rowOff>381000</xdr:rowOff>
        </xdr:from>
        <xdr:to>
          <xdr:col>35</xdr:col>
          <xdr:colOff>133350</xdr:colOff>
          <xdr:row>319</xdr:row>
          <xdr:rowOff>584200</xdr:rowOff>
        </xdr:to>
        <xdr:sp macro="" textlink="">
          <xdr:nvSpPr>
            <xdr:cNvPr id="10553" name="Check Box 313" hidden="1">
              <a:extLst>
                <a:ext uri="{63B3BB69-23CF-44E3-9099-C40C66FF867C}">
                  <a14:compatExt spid="_x0000_s10553"/>
                </a:ext>
                <a:ext uri="{FF2B5EF4-FFF2-40B4-BE49-F238E27FC236}">
                  <a16:creationId xmlns:a16="http://schemas.microsoft.com/office/drawing/2014/main" id="{00000000-0008-0000-0000-00003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107950</xdr:colOff>
          <xdr:row>319</xdr:row>
          <xdr:rowOff>203200</xdr:rowOff>
        </xdr:from>
        <xdr:to>
          <xdr:col>35</xdr:col>
          <xdr:colOff>146050</xdr:colOff>
          <xdr:row>319</xdr:row>
          <xdr:rowOff>419100</xdr:rowOff>
        </xdr:to>
        <xdr:sp macro="" textlink="">
          <xdr:nvSpPr>
            <xdr:cNvPr id="10554" name="Check Box 314" hidden="1">
              <a:extLst>
                <a:ext uri="{63B3BB69-23CF-44E3-9099-C40C66FF867C}">
                  <a14:compatExt spid="_x0000_s10554"/>
                </a:ext>
                <a:ext uri="{FF2B5EF4-FFF2-40B4-BE49-F238E27FC236}">
                  <a16:creationId xmlns:a16="http://schemas.microsoft.com/office/drawing/2014/main" id="{00000000-0008-0000-0000-00003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107950</xdr:colOff>
          <xdr:row>319</xdr:row>
          <xdr:rowOff>50800</xdr:rowOff>
        </xdr:from>
        <xdr:to>
          <xdr:col>35</xdr:col>
          <xdr:colOff>127000</xdr:colOff>
          <xdr:row>319</xdr:row>
          <xdr:rowOff>241300</xdr:rowOff>
        </xdr:to>
        <xdr:sp macro="" textlink="">
          <xdr:nvSpPr>
            <xdr:cNvPr id="10555" name="Check Box 315" hidden="1">
              <a:extLst>
                <a:ext uri="{63B3BB69-23CF-44E3-9099-C40C66FF867C}">
                  <a14:compatExt spid="_x0000_s10555"/>
                </a:ext>
                <a:ext uri="{FF2B5EF4-FFF2-40B4-BE49-F238E27FC236}">
                  <a16:creationId xmlns:a16="http://schemas.microsoft.com/office/drawing/2014/main" id="{00000000-0008-0000-0000-00003B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326</xdr:row>
          <xdr:rowOff>31750</xdr:rowOff>
        </xdr:from>
        <xdr:to>
          <xdr:col>28</xdr:col>
          <xdr:colOff>171450</xdr:colOff>
          <xdr:row>326</xdr:row>
          <xdr:rowOff>228600</xdr:rowOff>
        </xdr:to>
        <xdr:sp macro="" textlink="">
          <xdr:nvSpPr>
            <xdr:cNvPr id="10556" name="Check Box 316" hidden="1">
              <a:extLst>
                <a:ext uri="{63B3BB69-23CF-44E3-9099-C40C66FF867C}">
                  <a14:compatExt spid="_x0000_s10556"/>
                </a:ext>
                <a:ext uri="{FF2B5EF4-FFF2-40B4-BE49-F238E27FC236}">
                  <a16:creationId xmlns:a16="http://schemas.microsoft.com/office/drawing/2014/main" id="{00000000-0008-0000-0000-00003C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101600</xdr:colOff>
          <xdr:row>329</xdr:row>
          <xdr:rowOff>19050</xdr:rowOff>
        </xdr:from>
        <xdr:to>
          <xdr:col>28</xdr:col>
          <xdr:colOff>152400</xdr:colOff>
          <xdr:row>329</xdr:row>
          <xdr:rowOff>228600</xdr:rowOff>
        </xdr:to>
        <xdr:sp macro="" textlink="">
          <xdr:nvSpPr>
            <xdr:cNvPr id="10557" name="Check Box 317" hidden="1">
              <a:extLst>
                <a:ext uri="{63B3BB69-23CF-44E3-9099-C40C66FF867C}">
                  <a14:compatExt spid="_x0000_s10557"/>
                </a:ext>
                <a:ext uri="{FF2B5EF4-FFF2-40B4-BE49-F238E27FC236}">
                  <a16:creationId xmlns:a16="http://schemas.microsoft.com/office/drawing/2014/main" id="{00000000-0008-0000-0000-00003D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107950</xdr:colOff>
          <xdr:row>329</xdr:row>
          <xdr:rowOff>209550</xdr:rowOff>
        </xdr:from>
        <xdr:to>
          <xdr:col>28</xdr:col>
          <xdr:colOff>146050</xdr:colOff>
          <xdr:row>329</xdr:row>
          <xdr:rowOff>419100</xdr:rowOff>
        </xdr:to>
        <xdr:sp macro="" textlink="">
          <xdr:nvSpPr>
            <xdr:cNvPr id="10558" name="Check Box 318" hidden="1">
              <a:extLst>
                <a:ext uri="{63B3BB69-23CF-44E3-9099-C40C66FF867C}">
                  <a14:compatExt spid="_x0000_s10558"/>
                </a:ext>
                <a:ext uri="{FF2B5EF4-FFF2-40B4-BE49-F238E27FC236}">
                  <a16:creationId xmlns:a16="http://schemas.microsoft.com/office/drawing/2014/main" id="{00000000-0008-0000-0000-00003E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329</xdr:row>
          <xdr:rowOff>400050</xdr:rowOff>
        </xdr:from>
        <xdr:to>
          <xdr:col>28</xdr:col>
          <xdr:colOff>152400</xdr:colOff>
          <xdr:row>330</xdr:row>
          <xdr:rowOff>0</xdr:rowOff>
        </xdr:to>
        <xdr:sp macro="" textlink="">
          <xdr:nvSpPr>
            <xdr:cNvPr id="10559" name="Check Box 319" hidden="1">
              <a:extLst>
                <a:ext uri="{63B3BB69-23CF-44E3-9099-C40C66FF867C}">
                  <a14:compatExt spid="_x0000_s10559"/>
                </a:ext>
                <a:ext uri="{FF2B5EF4-FFF2-40B4-BE49-F238E27FC236}">
                  <a16:creationId xmlns:a16="http://schemas.microsoft.com/office/drawing/2014/main" id="{00000000-0008-0000-0000-00003F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114300</xdr:colOff>
          <xdr:row>330</xdr:row>
          <xdr:rowOff>44450</xdr:rowOff>
        </xdr:from>
        <xdr:to>
          <xdr:col>45</xdr:col>
          <xdr:colOff>146050</xdr:colOff>
          <xdr:row>330</xdr:row>
          <xdr:rowOff>228600</xdr:rowOff>
        </xdr:to>
        <xdr:sp macro="" textlink="">
          <xdr:nvSpPr>
            <xdr:cNvPr id="10560" name="Check Box 320" hidden="1">
              <a:extLst>
                <a:ext uri="{63B3BB69-23CF-44E3-9099-C40C66FF867C}">
                  <a14:compatExt spid="_x0000_s10560"/>
                </a:ext>
                <a:ext uri="{FF2B5EF4-FFF2-40B4-BE49-F238E27FC236}">
                  <a16:creationId xmlns:a16="http://schemas.microsoft.com/office/drawing/2014/main" id="{00000000-0008-0000-0000-000040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101600</xdr:colOff>
          <xdr:row>330</xdr:row>
          <xdr:rowOff>222250</xdr:rowOff>
        </xdr:from>
        <xdr:to>
          <xdr:col>45</xdr:col>
          <xdr:colOff>146050</xdr:colOff>
          <xdr:row>330</xdr:row>
          <xdr:rowOff>400050</xdr:rowOff>
        </xdr:to>
        <xdr:sp macro="" textlink="">
          <xdr:nvSpPr>
            <xdr:cNvPr id="10561" name="Check Box 321" hidden="1">
              <a:extLst>
                <a:ext uri="{63B3BB69-23CF-44E3-9099-C40C66FF867C}">
                  <a14:compatExt spid="_x0000_s10561"/>
                </a:ext>
                <a:ext uri="{FF2B5EF4-FFF2-40B4-BE49-F238E27FC236}">
                  <a16:creationId xmlns:a16="http://schemas.microsoft.com/office/drawing/2014/main" id="{00000000-0008-0000-0000-000041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114300</xdr:colOff>
          <xdr:row>330</xdr:row>
          <xdr:rowOff>44450</xdr:rowOff>
        </xdr:from>
        <xdr:to>
          <xdr:col>40</xdr:col>
          <xdr:colOff>152400</xdr:colOff>
          <xdr:row>330</xdr:row>
          <xdr:rowOff>228600</xdr:rowOff>
        </xdr:to>
        <xdr:sp macro="" textlink="">
          <xdr:nvSpPr>
            <xdr:cNvPr id="10562" name="Check Box 322" hidden="1">
              <a:extLst>
                <a:ext uri="{63B3BB69-23CF-44E3-9099-C40C66FF867C}">
                  <a14:compatExt spid="_x0000_s10562"/>
                </a:ext>
                <a:ext uri="{FF2B5EF4-FFF2-40B4-BE49-F238E27FC236}">
                  <a16:creationId xmlns:a16="http://schemas.microsoft.com/office/drawing/2014/main" id="{00000000-0008-0000-0000-000042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107950</xdr:colOff>
          <xdr:row>330</xdr:row>
          <xdr:rowOff>215900</xdr:rowOff>
        </xdr:from>
        <xdr:to>
          <xdr:col>40</xdr:col>
          <xdr:colOff>114300</xdr:colOff>
          <xdr:row>330</xdr:row>
          <xdr:rowOff>419100</xdr:rowOff>
        </xdr:to>
        <xdr:sp macro="" textlink="">
          <xdr:nvSpPr>
            <xdr:cNvPr id="10563" name="Check Box 323" hidden="1">
              <a:extLst>
                <a:ext uri="{63B3BB69-23CF-44E3-9099-C40C66FF867C}">
                  <a14:compatExt spid="_x0000_s10563"/>
                </a:ext>
                <a:ext uri="{FF2B5EF4-FFF2-40B4-BE49-F238E27FC236}">
                  <a16:creationId xmlns:a16="http://schemas.microsoft.com/office/drawing/2014/main" id="{00000000-0008-0000-0000-000043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107950</xdr:colOff>
          <xdr:row>330</xdr:row>
          <xdr:rowOff>400050</xdr:rowOff>
        </xdr:from>
        <xdr:to>
          <xdr:col>40</xdr:col>
          <xdr:colOff>133350</xdr:colOff>
          <xdr:row>330</xdr:row>
          <xdr:rowOff>571500</xdr:rowOff>
        </xdr:to>
        <xdr:sp macro="" textlink="">
          <xdr:nvSpPr>
            <xdr:cNvPr id="10564" name="Check Box 324" hidden="1">
              <a:extLst>
                <a:ext uri="{63B3BB69-23CF-44E3-9099-C40C66FF867C}">
                  <a14:compatExt spid="_x0000_s10564"/>
                </a:ext>
                <a:ext uri="{FF2B5EF4-FFF2-40B4-BE49-F238E27FC236}">
                  <a16:creationId xmlns:a16="http://schemas.microsoft.com/office/drawing/2014/main" id="{00000000-0008-0000-0000-000044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330</xdr:row>
          <xdr:rowOff>387350</xdr:rowOff>
        </xdr:from>
        <xdr:to>
          <xdr:col>35</xdr:col>
          <xdr:colOff>146050</xdr:colOff>
          <xdr:row>331</xdr:row>
          <xdr:rowOff>0</xdr:rowOff>
        </xdr:to>
        <xdr:sp macro="" textlink="">
          <xdr:nvSpPr>
            <xdr:cNvPr id="10565" name="Check Box 325" hidden="1">
              <a:extLst>
                <a:ext uri="{63B3BB69-23CF-44E3-9099-C40C66FF867C}">
                  <a14:compatExt spid="_x0000_s10565"/>
                </a:ext>
                <a:ext uri="{FF2B5EF4-FFF2-40B4-BE49-F238E27FC236}">
                  <a16:creationId xmlns:a16="http://schemas.microsoft.com/office/drawing/2014/main" id="{00000000-0008-0000-0000-000045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330</xdr:row>
          <xdr:rowOff>196850</xdr:rowOff>
        </xdr:from>
        <xdr:to>
          <xdr:col>35</xdr:col>
          <xdr:colOff>152400</xdr:colOff>
          <xdr:row>330</xdr:row>
          <xdr:rowOff>431800</xdr:rowOff>
        </xdr:to>
        <xdr:sp macro="" textlink="">
          <xdr:nvSpPr>
            <xdr:cNvPr id="10566" name="Check Box 326" hidden="1">
              <a:extLst>
                <a:ext uri="{63B3BB69-23CF-44E3-9099-C40C66FF867C}">
                  <a14:compatExt spid="_x0000_s10566"/>
                </a:ext>
                <a:ext uri="{FF2B5EF4-FFF2-40B4-BE49-F238E27FC236}">
                  <a16:creationId xmlns:a16="http://schemas.microsoft.com/office/drawing/2014/main" id="{00000000-0008-0000-0000-000046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330</xdr:row>
          <xdr:rowOff>44450</xdr:rowOff>
        </xdr:from>
        <xdr:to>
          <xdr:col>35</xdr:col>
          <xdr:colOff>146050</xdr:colOff>
          <xdr:row>330</xdr:row>
          <xdr:rowOff>241300</xdr:rowOff>
        </xdr:to>
        <xdr:sp macro="" textlink="">
          <xdr:nvSpPr>
            <xdr:cNvPr id="10567" name="Check Box 327" hidden="1">
              <a:extLst>
                <a:ext uri="{63B3BB69-23CF-44E3-9099-C40C66FF867C}">
                  <a14:compatExt spid="_x0000_s10567"/>
                </a:ext>
                <a:ext uri="{FF2B5EF4-FFF2-40B4-BE49-F238E27FC236}">
                  <a16:creationId xmlns:a16="http://schemas.microsoft.com/office/drawing/2014/main" id="{00000000-0008-0000-0000-000047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335</xdr:row>
          <xdr:rowOff>488950</xdr:rowOff>
        </xdr:from>
        <xdr:to>
          <xdr:col>14</xdr:col>
          <xdr:colOff>50800</xdr:colOff>
          <xdr:row>335</xdr:row>
          <xdr:rowOff>679450</xdr:rowOff>
        </xdr:to>
        <xdr:sp macro="" textlink="">
          <xdr:nvSpPr>
            <xdr:cNvPr id="10568" name="Check Box 328" hidden="1">
              <a:extLst>
                <a:ext uri="{63B3BB69-23CF-44E3-9099-C40C66FF867C}">
                  <a14:compatExt spid="_x0000_s10568"/>
                </a:ext>
                <a:ext uri="{FF2B5EF4-FFF2-40B4-BE49-F238E27FC236}">
                  <a16:creationId xmlns:a16="http://schemas.microsoft.com/office/drawing/2014/main" id="{00000000-0008-0000-0000-000048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335</xdr:row>
          <xdr:rowOff>298450</xdr:rowOff>
        </xdr:from>
        <xdr:to>
          <xdr:col>14</xdr:col>
          <xdr:colOff>50800</xdr:colOff>
          <xdr:row>335</xdr:row>
          <xdr:rowOff>488950</xdr:rowOff>
        </xdr:to>
        <xdr:sp macro="" textlink="">
          <xdr:nvSpPr>
            <xdr:cNvPr id="10569" name="Check Box 329" hidden="1">
              <a:extLst>
                <a:ext uri="{63B3BB69-23CF-44E3-9099-C40C66FF867C}">
                  <a14:compatExt spid="_x0000_s10569"/>
                </a:ext>
                <a:ext uri="{FF2B5EF4-FFF2-40B4-BE49-F238E27FC236}">
                  <a16:creationId xmlns:a16="http://schemas.microsoft.com/office/drawing/2014/main" id="{00000000-0008-0000-0000-00004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335</xdr:row>
          <xdr:rowOff>647700</xdr:rowOff>
        </xdr:from>
        <xdr:to>
          <xdr:col>14</xdr:col>
          <xdr:colOff>69850</xdr:colOff>
          <xdr:row>335</xdr:row>
          <xdr:rowOff>889000</xdr:rowOff>
        </xdr:to>
        <xdr:sp macro="" textlink="">
          <xdr:nvSpPr>
            <xdr:cNvPr id="10570" name="Check Box 330" hidden="1">
              <a:extLst>
                <a:ext uri="{63B3BB69-23CF-44E3-9099-C40C66FF867C}">
                  <a14:compatExt spid="_x0000_s10570"/>
                </a:ext>
                <a:ext uri="{FF2B5EF4-FFF2-40B4-BE49-F238E27FC236}">
                  <a16:creationId xmlns:a16="http://schemas.microsoft.com/office/drawing/2014/main" id="{00000000-0008-0000-0000-00004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335</xdr:row>
          <xdr:rowOff>488950</xdr:rowOff>
        </xdr:from>
        <xdr:to>
          <xdr:col>14</xdr:col>
          <xdr:colOff>50800</xdr:colOff>
          <xdr:row>335</xdr:row>
          <xdr:rowOff>679450</xdr:rowOff>
        </xdr:to>
        <xdr:sp macro="" textlink="">
          <xdr:nvSpPr>
            <xdr:cNvPr id="10571" name="Check Box 331" hidden="1">
              <a:extLst>
                <a:ext uri="{63B3BB69-23CF-44E3-9099-C40C66FF867C}">
                  <a14:compatExt spid="_x0000_s10571"/>
                </a:ext>
                <a:ext uri="{FF2B5EF4-FFF2-40B4-BE49-F238E27FC236}">
                  <a16:creationId xmlns:a16="http://schemas.microsoft.com/office/drawing/2014/main" id="{00000000-0008-0000-0000-00004B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335</xdr:row>
          <xdr:rowOff>298450</xdr:rowOff>
        </xdr:from>
        <xdr:to>
          <xdr:col>14</xdr:col>
          <xdr:colOff>50800</xdr:colOff>
          <xdr:row>335</xdr:row>
          <xdr:rowOff>488950</xdr:rowOff>
        </xdr:to>
        <xdr:sp macro="" textlink="">
          <xdr:nvSpPr>
            <xdr:cNvPr id="10572" name="Check Box 332" hidden="1">
              <a:extLst>
                <a:ext uri="{63B3BB69-23CF-44E3-9099-C40C66FF867C}">
                  <a14:compatExt spid="_x0000_s10572"/>
                </a:ext>
                <a:ext uri="{FF2B5EF4-FFF2-40B4-BE49-F238E27FC236}">
                  <a16:creationId xmlns:a16="http://schemas.microsoft.com/office/drawing/2014/main" id="{00000000-0008-0000-0000-00004C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101600</xdr:colOff>
          <xdr:row>379</xdr:row>
          <xdr:rowOff>425450</xdr:rowOff>
        </xdr:from>
        <xdr:to>
          <xdr:col>7</xdr:col>
          <xdr:colOff>107950</xdr:colOff>
          <xdr:row>379</xdr:row>
          <xdr:rowOff>647700</xdr:rowOff>
        </xdr:to>
        <xdr:sp macro="" textlink="">
          <xdr:nvSpPr>
            <xdr:cNvPr id="10574" name="Check Box 334" hidden="1">
              <a:extLst>
                <a:ext uri="{63B3BB69-23CF-44E3-9099-C40C66FF867C}">
                  <a14:compatExt spid="_x0000_s10574"/>
                </a:ext>
                <a:ext uri="{FF2B5EF4-FFF2-40B4-BE49-F238E27FC236}">
                  <a16:creationId xmlns:a16="http://schemas.microsoft.com/office/drawing/2014/main" id="{00000000-0008-0000-0000-00004E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107950</xdr:colOff>
          <xdr:row>395</xdr:row>
          <xdr:rowOff>152400</xdr:rowOff>
        </xdr:from>
        <xdr:to>
          <xdr:col>28</xdr:col>
          <xdr:colOff>38100</xdr:colOff>
          <xdr:row>395</xdr:row>
          <xdr:rowOff>361950</xdr:rowOff>
        </xdr:to>
        <xdr:sp macro="" textlink="">
          <xdr:nvSpPr>
            <xdr:cNvPr id="10575" name="Check Box 335" hidden="1">
              <a:extLst>
                <a:ext uri="{63B3BB69-23CF-44E3-9099-C40C66FF867C}">
                  <a14:compatExt spid="_x0000_s10575"/>
                </a:ext>
                <a:ext uri="{FF2B5EF4-FFF2-40B4-BE49-F238E27FC236}">
                  <a16:creationId xmlns:a16="http://schemas.microsoft.com/office/drawing/2014/main" id="{00000000-0008-0000-0000-00004F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107950</xdr:colOff>
          <xdr:row>396</xdr:row>
          <xdr:rowOff>146050</xdr:rowOff>
        </xdr:from>
        <xdr:to>
          <xdr:col>28</xdr:col>
          <xdr:colOff>38100</xdr:colOff>
          <xdr:row>396</xdr:row>
          <xdr:rowOff>342900</xdr:rowOff>
        </xdr:to>
        <xdr:sp macro="" textlink="">
          <xdr:nvSpPr>
            <xdr:cNvPr id="10576" name="Check Box 336" hidden="1">
              <a:extLst>
                <a:ext uri="{63B3BB69-23CF-44E3-9099-C40C66FF867C}">
                  <a14:compatExt spid="_x0000_s10576"/>
                </a:ext>
                <a:ext uri="{FF2B5EF4-FFF2-40B4-BE49-F238E27FC236}">
                  <a16:creationId xmlns:a16="http://schemas.microsoft.com/office/drawing/2014/main" id="{00000000-0008-0000-0000-000050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397</xdr:row>
          <xdr:rowOff>152400</xdr:rowOff>
        </xdr:from>
        <xdr:to>
          <xdr:col>28</xdr:col>
          <xdr:colOff>38100</xdr:colOff>
          <xdr:row>397</xdr:row>
          <xdr:rowOff>361950</xdr:rowOff>
        </xdr:to>
        <xdr:sp macro="" textlink="">
          <xdr:nvSpPr>
            <xdr:cNvPr id="10577" name="Check Box 337" hidden="1">
              <a:extLst>
                <a:ext uri="{63B3BB69-23CF-44E3-9099-C40C66FF867C}">
                  <a14:compatExt spid="_x0000_s10577"/>
                </a:ext>
                <a:ext uri="{FF2B5EF4-FFF2-40B4-BE49-F238E27FC236}">
                  <a16:creationId xmlns:a16="http://schemas.microsoft.com/office/drawing/2014/main" id="{00000000-0008-0000-0000-000051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50</xdr:col>
      <xdr:colOff>145676</xdr:colOff>
      <xdr:row>0</xdr:row>
      <xdr:rowOff>168088</xdr:rowOff>
    </xdr:from>
    <xdr:to>
      <xdr:col>56</xdr:col>
      <xdr:colOff>386203</xdr:colOff>
      <xdr:row>19</xdr:row>
      <xdr:rowOff>10291</xdr:rowOff>
    </xdr:to>
    <xdr:sp macro="" textlink="">
      <xdr:nvSpPr>
        <xdr:cNvPr id="2" name="テキスト ボックス 1">
          <a:extLst>
            <a:ext uri="{FF2B5EF4-FFF2-40B4-BE49-F238E27FC236}">
              <a16:creationId xmlns:a16="http://schemas.microsoft.com/office/drawing/2014/main" id="{0B01BDFD-B514-44C8-867A-3BFF0CAEC4D1}"/>
            </a:ext>
          </a:extLst>
        </xdr:cNvPr>
        <xdr:cNvSpPr txBox="1"/>
      </xdr:nvSpPr>
      <xdr:spPr>
        <a:xfrm>
          <a:off x="7930776" y="168088"/>
          <a:ext cx="4355327" cy="5900103"/>
        </a:xfrm>
        <a:prstGeom prst="rect">
          <a:avLst/>
        </a:prstGeom>
        <a:solidFill>
          <a:srgbClr val="ED7D31">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増改築等工事証明書に記載する際、どのようなリフォームの項目を選択される場合でも、左記の</a:t>
          </a:r>
          <a:r>
            <a:rPr kumimoji="1" lang="ja-JP" altLang="en-US" sz="1100" b="1" i="0" u="sng"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「証明申請者」「家屋番号及び所在地」「工事完了年月日」は必ずご入力ください</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以降の記載は、</a:t>
          </a: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どのようなリフォームの項目を選択され</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たかによって記載場所が異なります。以下より、該当している項目を確認の上、その場所までご移動ください。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・「１０年以上の償還期間である住宅ローンを用いて行ったリフォーム」を証明する場合は、そのまま</a:t>
          </a:r>
          <a:r>
            <a:rPr kumimoji="1" lang="ja-JP" altLang="en-US" sz="1100" b="1" i="0" u="sng"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１ページ（８行目）</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へ進んでください。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・「所得税減税に資する耐震・バリアフリー・省エネ・同居対応・長期優良住宅化・子育て対応リフォーム（所得税のリフォーム促進税制）」を証明する場合は、</a:t>
          </a:r>
          <a:r>
            <a:rPr kumimoji="1" lang="ja-JP" altLang="en-US" sz="1100" b="1" i="0" u="sng"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４ページ（８７</a:t>
          </a:r>
          <a:r>
            <a:rPr kumimoji="1" lang="ja-JP" altLang="ja-JP" sz="1100" b="1" i="0" u="sng"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行目</a:t>
          </a:r>
          <a:r>
            <a:rPr kumimoji="1" lang="ja-JP" altLang="en-US" sz="1100" b="1" i="0" u="sng"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へ進んでください。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・「買取再販住宅の要件を満たす工事」を証明する場合は、</a:t>
          </a:r>
          <a:r>
            <a:rPr kumimoji="1" lang="ja-JP" altLang="en-US" sz="1100" b="1" i="0" u="sng"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１２ページ（２９５</a:t>
          </a:r>
          <a:r>
            <a:rPr kumimoji="1" lang="ja-JP" altLang="ja-JP" sz="1100" b="1" i="0" u="sng"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行目</a:t>
          </a:r>
          <a:r>
            <a:rPr kumimoji="1" lang="ja-JP" altLang="en-US" sz="1100" b="1" i="0" u="sng"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へ進んでください。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・「固定資産税減額に資する耐震・省エネ・長期優良住宅化リフォーム」を証明する場合は、</a:t>
          </a:r>
          <a:r>
            <a:rPr kumimoji="1" lang="ja-JP" altLang="en-US" sz="1100" b="1" i="0" u="sng"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１５ページ（３７８</a:t>
          </a:r>
          <a:r>
            <a:rPr kumimoji="1" lang="ja-JP" altLang="ja-JP" sz="1100" b="1" i="0" u="sng"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行目</a:t>
          </a:r>
          <a:r>
            <a:rPr kumimoji="1" lang="ja-JP" altLang="en-US" sz="1100" b="1" i="0" u="sng"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へ進んでください。</a:t>
          </a:r>
        </a:p>
      </xdr:txBody>
    </xdr:sp>
    <xdr:clientData/>
  </xdr:twoCellAnchor>
  <xdr:twoCellAnchor>
    <xdr:from>
      <xdr:col>50</xdr:col>
      <xdr:colOff>44824</xdr:colOff>
      <xdr:row>82</xdr:row>
      <xdr:rowOff>168089</xdr:rowOff>
    </xdr:from>
    <xdr:to>
      <xdr:col>55</xdr:col>
      <xdr:colOff>286098</xdr:colOff>
      <xdr:row>84</xdr:row>
      <xdr:rowOff>269315</xdr:rowOff>
    </xdr:to>
    <xdr:sp macro="" textlink="">
      <xdr:nvSpPr>
        <xdr:cNvPr id="3" name="テキスト ボックス 2">
          <a:extLst>
            <a:ext uri="{FF2B5EF4-FFF2-40B4-BE49-F238E27FC236}">
              <a16:creationId xmlns:a16="http://schemas.microsoft.com/office/drawing/2014/main" id="{3364014F-74FE-4488-A0B8-AA8B2E22EEB2}"/>
            </a:ext>
          </a:extLst>
        </xdr:cNvPr>
        <xdr:cNvSpPr txBox="1"/>
      </xdr:nvSpPr>
      <xdr:spPr>
        <a:xfrm>
          <a:off x="7829924" y="32210189"/>
          <a:ext cx="3670274" cy="787026"/>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（３）③までご入力いただきましたら、</a:t>
          </a:r>
          <a:r>
            <a:rPr kumimoji="1" lang="ja-JP" altLang="en-US" sz="1100" b="1" u="sng">
              <a:solidFill>
                <a:srgbClr val="FF0000"/>
              </a:solidFill>
            </a:rPr>
            <a:t>１７ページ（４２６</a:t>
          </a:r>
          <a:r>
            <a:rPr kumimoji="1" lang="ja-JP" altLang="ja-JP" sz="1100" b="1" u="sng">
              <a:solidFill>
                <a:srgbClr val="FF0000"/>
              </a:solidFill>
              <a:effectLst/>
              <a:latin typeface="+mn-lt"/>
              <a:ea typeface="+mn-ea"/>
              <a:cs typeface="+mn-cs"/>
            </a:rPr>
            <a:t>行目</a:t>
          </a:r>
          <a:r>
            <a:rPr kumimoji="1" lang="ja-JP" altLang="en-US" sz="1100" b="1" u="sng">
              <a:solidFill>
                <a:srgbClr val="FF0000"/>
              </a:solidFill>
            </a:rPr>
            <a:t>）</a:t>
          </a:r>
          <a:r>
            <a:rPr kumimoji="1" lang="ja-JP" altLang="en-US" sz="1100"/>
            <a:t>へお進みください。途中のシートは全て空欄で結構です。</a:t>
          </a:r>
        </a:p>
      </xdr:txBody>
    </xdr:sp>
    <xdr:clientData/>
  </xdr:twoCellAnchor>
  <xdr:twoCellAnchor>
    <xdr:from>
      <xdr:col>50</xdr:col>
      <xdr:colOff>33617</xdr:colOff>
      <xdr:row>85</xdr:row>
      <xdr:rowOff>0</xdr:rowOff>
    </xdr:from>
    <xdr:to>
      <xdr:col>55</xdr:col>
      <xdr:colOff>243142</xdr:colOff>
      <xdr:row>93</xdr:row>
      <xdr:rowOff>189409</xdr:rowOff>
    </xdr:to>
    <xdr:sp macro="" textlink="">
      <xdr:nvSpPr>
        <xdr:cNvPr id="4" name="テキスト ボックス 3">
          <a:extLst>
            <a:ext uri="{FF2B5EF4-FFF2-40B4-BE49-F238E27FC236}">
              <a16:creationId xmlns:a16="http://schemas.microsoft.com/office/drawing/2014/main" id="{0FA7AC8B-5644-4838-A29A-40C718109E88}"/>
            </a:ext>
          </a:extLst>
        </xdr:cNvPr>
        <xdr:cNvSpPr txBox="1"/>
      </xdr:nvSpPr>
      <xdr:spPr>
        <a:xfrm>
          <a:off x="7818717" y="33070800"/>
          <a:ext cx="3638525" cy="2424609"/>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「所得税減税に資する耐震・バリアフリー・省エネ・同居対応・長期優良住宅化</a:t>
          </a:r>
          <a:r>
            <a:rPr kumimoji="1" lang="ja-JP" altLang="en-US" sz="1100">
              <a:solidFill>
                <a:schemeClr val="dk1"/>
              </a:solidFill>
              <a:effectLst/>
              <a:latin typeface="+mn-lt"/>
              <a:ea typeface="+mn-ea"/>
              <a:cs typeface="+mn-cs"/>
            </a:rPr>
            <a:t>・子育て対応</a:t>
          </a:r>
          <a:r>
            <a:rPr kumimoji="1" lang="ja-JP" altLang="ja-JP" sz="1100">
              <a:solidFill>
                <a:schemeClr val="dk1"/>
              </a:solidFill>
              <a:effectLst/>
              <a:latin typeface="+mn-lt"/>
              <a:ea typeface="+mn-ea"/>
              <a:cs typeface="+mn-cs"/>
            </a:rPr>
            <a:t>リフォーム</a:t>
          </a:r>
          <a:r>
            <a:rPr kumimoji="1" lang="ja-JP" altLang="en-US" sz="1100">
              <a:solidFill>
                <a:schemeClr val="dk1"/>
              </a:solidFill>
              <a:effectLst/>
              <a:latin typeface="+mn-lt"/>
              <a:ea typeface="+mn-ea"/>
              <a:cs typeface="+mn-cs"/>
            </a:rPr>
            <a:t>（所得税のリフォーム促進税制）</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の</a:t>
          </a:r>
          <a:r>
            <a:rPr kumimoji="1" lang="ja-JP" altLang="ja-JP" sz="1100">
              <a:solidFill>
                <a:schemeClr val="dk1"/>
              </a:solidFill>
              <a:effectLst/>
              <a:latin typeface="+mn-lt"/>
              <a:ea typeface="+mn-ea"/>
              <a:cs typeface="+mn-cs"/>
            </a:rPr>
            <a:t>証明</a:t>
          </a:r>
          <a:r>
            <a:rPr kumimoji="1" lang="ja-JP" altLang="en-US" sz="1100">
              <a:solidFill>
                <a:schemeClr val="dk1"/>
              </a:solidFill>
              <a:effectLst/>
              <a:latin typeface="+mn-lt"/>
              <a:ea typeface="+mn-ea"/>
              <a:cs typeface="+mn-cs"/>
            </a:rPr>
            <a:t>によるご入力は、こちらより再開してください。最初に入力した項目以降から直前の項目までは、全て空欄で問題ございません。</a:t>
          </a:r>
          <a:endParaRPr kumimoji="1" lang="en-US" altLang="ja-JP" sz="1100">
            <a:solidFill>
              <a:schemeClr val="dk1"/>
            </a:solidFill>
            <a:effectLst/>
            <a:latin typeface="+mn-lt"/>
            <a:ea typeface="+mn-ea"/>
            <a:cs typeface="+mn-cs"/>
          </a:endParaRPr>
        </a:p>
        <a:p>
          <a:r>
            <a:rPr kumimoji="1" lang="ja-JP" altLang="en-US" sz="1100" b="1">
              <a:solidFill>
                <a:srgbClr val="FF0000"/>
              </a:solidFill>
            </a:rPr>
            <a:t>１１ページ（２９４</a:t>
          </a:r>
          <a:r>
            <a:rPr kumimoji="1" lang="ja-JP" altLang="ja-JP" sz="1100" b="1" u="none">
              <a:solidFill>
                <a:srgbClr val="FF0000"/>
              </a:solidFill>
              <a:effectLst/>
              <a:latin typeface="+mn-lt"/>
              <a:ea typeface="+mn-ea"/>
              <a:cs typeface="+mn-cs"/>
            </a:rPr>
            <a:t>行目</a:t>
          </a:r>
          <a:r>
            <a:rPr kumimoji="1" lang="ja-JP" altLang="en-US" sz="1100" b="1">
              <a:solidFill>
                <a:srgbClr val="FF0000"/>
              </a:solidFill>
            </a:rPr>
            <a:t>）</a:t>
          </a:r>
          <a:r>
            <a:rPr kumimoji="1" lang="ja-JP" altLang="en-US" sz="1100"/>
            <a:t>まで当項目はございますので、ご確認ください。ただし、該当しない項目にはチェックや入力をしていただく必要はございません。空欄で結構です。</a:t>
          </a:r>
        </a:p>
      </xdr:txBody>
    </xdr:sp>
    <xdr:clientData/>
  </xdr:twoCellAnchor>
  <xdr:twoCellAnchor>
    <xdr:from>
      <xdr:col>50</xdr:col>
      <xdr:colOff>56030</xdr:colOff>
      <xdr:row>291</xdr:row>
      <xdr:rowOff>190500</xdr:rowOff>
    </xdr:from>
    <xdr:to>
      <xdr:col>55</xdr:col>
      <xdr:colOff>291408</xdr:colOff>
      <xdr:row>293</xdr:row>
      <xdr:rowOff>322383</xdr:rowOff>
    </xdr:to>
    <xdr:sp macro="" textlink="">
      <xdr:nvSpPr>
        <xdr:cNvPr id="5" name="テキスト ボックス 4">
          <a:extLst>
            <a:ext uri="{FF2B5EF4-FFF2-40B4-BE49-F238E27FC236}">
              <a16:creationId xmlns:a16="http://schemas.microsoft.com/office/drawing/2014/main" id="{B1F798B8-BE3C-4BE6-A996-2715FEAE3149}"/>
            </a:ext>
          </a:extLst>
        </xdr:cNvPr>
        <xdr:cNvSpPr txBox="1"/>
      </xdr:nvSpPr>
      <xdr:spPr>
        <a:xfrm>
          <a:off x="7841130" y="112960150"/>
          <a:ext cx="3664378" cy="811333"/>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数値の反映をご確認いただきましたら、</a:t>
          </a:r>
          <a:r>
            <a:rPr kumimoji="1" lang="ja-JP" altLang="en-US" sz="1100" b="1" u="sng">
              <a:solidFill>
                <a:srgbClr val="FF0000"/>
              </a:solidFill>
            </a:rPr>
            <a:t>１７ページ（４２６</a:t>
          </a:r>
          <a:r>
            <a:rPr kumimoji="1" lang="ja-JP" altLang="ja-JP" sz="1100" b="1" u="sng">
              <a:solidFill>
                <a:srgbClr val="FF0000"/>
              </a:solidFill>
              <a:effectLst/>
              <a:latin typeface="+mn-lt"/>
              <a:ea typeface="+mn-ea"/>
              <a:cs typeface="+mn-cs"/>
            </a:rPr>
            <a:t>行目</a:t>
          </a:r>
          <a:r>
            <a:rPr kumimoji="1" lang="ja-JP" altLang="en-US" sz="1100" b="1" u="sng">
              <a:solidFill>
                <a:srgbClr val="FF0000"/>
              </a:solidFill>
            </a:rPr>
            <a:t>）</a:t>
          </a:r>
          <a:r>
            <a:rPr kumimoji="1" lang="ja-JP" altLang="en-US" sz="1100"/>
            <a:t>へお進みください。途中のシートは全て空欄で結構です。</a:t>
          </a:r>
        </a:p>
      </xdr:txBody>
    </xdr:sp>
    <xdr:clientData/>
  </xdr:twoCellAnchor>
  <xdr:twoCellAnchor>
    <xdr:from>
      <xdr:col>50</xdr:col>
      <xdr:colOff>33618</xdr:colOff>
      <xdr:row>294</xdr:row>
      <xdr:rowOff>33618</xdr:rowOff>
    </xdr:from>
    <xdr:to>
      <xdr:col>55</xdr:col>
      <xdr:colOff>274893</xdr:colOff>
      <xdr:row>300</xdr:row>
      <xdr:rowOff>212191</xdr:rowOff>
    </xdr:to>
    <xdr:sp macro="" textlink="">
      <xdr:nvSpPr>
        <xdr:cNvPr id="6" name="テキスト ボックス 5">
          <a:extLst>
            <a:ext uri="{FF2B5EF4-FFF2-40B4-BE49-F238E27FC236}">
              <a16:creationId xmlns:a16="http://schemas.microsoft.com/office/drawing/2014/main" id="{1ECD7EB5-154F-4F88-B210-7C872B71FDEE}"/>
            </a:ext>
          </a:extLst>
        </xdr:cNvPr>
        <xdr:cNvSpPr txBox="1"/>
      </xdr:nvSpPr>
      <xdr:spPr>
        <a:xfrm>
          <a:off x="7818718" y="113819268"/>
          <a:ext cx="3670275" cy="2013723"/>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「買取再販住宅の要件を満たす工事」</a:t>
          </a:r>
          <a:r>
            <a:rPr kumimoji="1" lang="ja-JP" altLang="en-US" sz="1100">
              <a:solidFill>
                <a:schemeClr val="dk1"/>
              </a:solidFill>
              <a:effectLst/>
              <a:latin typeface="+mn-lt"/>
              <a:ea typeface="+mn-ea"/>
              <a:cs typeface="+mn-cs"/>
            </a:rPr>
            <a:t>の</a:t>
          </a:r>
          <a:r>
            <a:rPr kumimoji="1" lang="ja-JP" altLang="ja-JP" sz="1100">
              <a:solidFill>
                <a:schemeClr val="dk1"/>
              </a:solidFill>
              <a:effectLst/>
              <a:latin typeface="+mn-lt"/>
              <a:ea typeface="+mn-ea"/>
              <a:cs typeface="+mn-cs"/>
            </a:rPr>
            <a:t>証明</a:t>
          </a:r>
          <a:r>
            <a:rPr kumimoji="1" lang="ja-JP" altLang="en-US" sz="1100">
              <a:solidFill>
                <a:schemeClr val="dk1"/>
              </a:solidFill>
              <a:effectLst/>
              <a:latin typeface="+mn-lt"/>
              <a:ea typeface="+mn-ea"/>
              <a:cs typeface="+mn-cs"/>
            </a:rPr>
            <a:t>によるご入力は、こちらより再開してください。最初に入力した項目以降から直前の項目までは、全て空欄で問題ございません。</a:t>
          </a:r>
          <a:endParaRPr kumimoji="1" lang="en-US" altLang="ja-JP" sz="1100">
            <a:solidFill>
              <a:schemeClr val="dk1"/>
            </a:solidFill>
            <a:effectLst/>
            <a:latin typeface="+mn-lt"/>
            <a:ea typeface="+mn-ea"/>
            <a:cs typeface="+mn-cs"/>
          </a:endParaRPr>
        </a:p>
        <a:p>
          <a:r>
            <a:rPr kumimoji="1" lang="ja-JP" altLang="en-US" sz="1100" b="1">
              <a:solidFill>
                <a:srgbClr val="FF0000"/>
              </a:solidFill>
            </a:rPr>
            <a:t>１４ページ（３７７</a:t>
          </a:r>
          <a:r>
            <a:rPr kumimoji="1" lang="ja-JP" altLang="ja-JP" sz="1100" b="1" u="none">
              <a:solidFill>
                <a:srgbClr val="FF0000"/>
              </a:solidFill>
              <a:effectLst/>
              <a:latin typeface="+mn-lt"/>
              <a:ea typeface="+mn-ea"/>
              <a:cs typeface="+mn-cs"/>
            </a:rPr>
            <a:t>行目</a:t>
          </a:r>
          <a:r>
            <a:rPr kumimoji="1" lang="ja-JP" altLang="en-US" sz="1100" b="1">
              <a:solidFill>
                <a:srgbClr val="FF0000"/>
              </a:solidFill>
            </a:rPr>
            <a:t>）</a:t>
          </a:r>
          <a:r>
            <a:rPr kumimoji="1" lang="ja-JP" altLang="en-US" sz="1100"/>
            <a:t>まで当項目はございますので、ご確認ください。ただし、該当しない項目にはチェックや入力をしていただく必要はございません。空欄で結構です。</a:t>
          </a:r>
        </a:p>
      </xdr:txBody>
    </xdr:sp>
    <xdr:clientData/>
  </xdr:twoCellAnchor>
  <xdr:twoCellAnchor>
    <xdr:from>
      <xdr:col>50</xdr:col>
      <xdr:colOff>78442</xdr:colOff>
      <xdr:row>374</xdr:row>
      <xdr:rowOff>291353</xdr:rowOff>
    </xdr:from>
    <xdr:to>
      <xdr:col>55</xdr:col>
      <xdr:colOff>314274</xdr:colOff>
      <xdr:row>376</xdr:row>
      <xdr:rowOff>329453</xdr:rowOff>
    </xdr:to>
    <xdr:sp macro="" textlink="">
      <xdr:nvSpPr>
        <xdr:cNvPr id="7" name="テキスト ボックス 6">
          <a:extLst>
            <a:ext uri="{FF2B5EF4-FFF2-40B4-BE49-F238E27FC236}">
              <a16:creationId xmlns:a16="http://schemas.microsoft.com/office/drawing/2014/main" id="{9C990232-F654-4512-9CBF-BDBB1694AF20}"/>
            </a:ext>
          </a:extLst>
        </xdr:cNvPr>
        <xdr:cNvSpPr txBox="1"/>
      </xdr:nvSpPr>
      <xdr:spPr>
        <a:xfrm>
          <a:off x="7863542" y="147490703"/>
          <a:ext cx="3664832" cy="800100"/>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（３）③までご入力又はご確認いただきましたら、</a:t>
          </a:r>
          <a:r>
            <a:rPr kumimoji="1" lang="ja-JP" altLang="en-US" sz="1100" b="1" u="sng">
              <a:solidFill>
                <a:srgbClr val="FF0000"/>
              </a:solidFill>
            </a:rPr>
            <a:t>１７ページ（４２６</a:t>
          </a:r>
          <a:r>
            <a:rPr kumimoji="1" lang="ja-JP" altLang="ja-JP" sz="1100" b="1" u="sng">
              <a:solidFill>
                <a:srgbClr val="FF0000"/>
              </a:solidFill>
              <a:effectLst/>
              <a:latin typeface="+mn-lt"/>
              <a:ea typeface="+mn-ea"/>
              <a:cs typeface="+mn-cs"/>
            </a:rPr>
            <a:t>行目</a:t>
          </a:r>
          <a:r>
            <a:rPr kumimoji="1" lang="ja-JP" altLang="en-US" sz="1100" b="1" u="sng">
              <a:solidFill>
                <a:srgbClr val="FF0000"/>
              </a:solidFill>
            </a:rPr>
            <a:t>）</a:t>
          </a:r>
          <a:r>
            <a:rPr kumimoji="1" lang="ja-JP" altLang="en-US" sz="1100"/>
            <a:t>へお進みください。途中のシートは全て空欄で結構です。</a:t>
          </a:r>
        </a:p>
      </xdr:txBody>
    </xdr:sp>
    <xdr:clientData/>
  </xdr:twoCellAnchor>
  <xdr:twoCellAnchor>
    <xdr:from>
      <xdr:col>50</xdr:col>
      <xdr:colOff>89647</xdr:colOff>
      <xdr:row>377</xdr:row>
      <xdr:rowOff>22412</xdr:rowOff>
    </xdr:from>
    <xdr:to>
      <xdr:col>55</xdr:col>
      <xdr:colOff>330922</xdr:colOff>
      <xdr:row>384</xdr:row>
      <xdr:rowOff>746312</xdr:rowOff>
    </xdr:to>
    <xdr:sp macro="" textlink="">
      <xdr:nvSpPr>
        <xdr:cNvPr id="8" name="テキスト ボックス 7">
          <a:extLst>
            <a:ext uri="{FF2B5EF4-FFF2-40B4-BE49-F238E27FC236}">
              <a16:creationId xmlns:a16="http://schemas.microsoft.com/office/drawing/2014/main" id="{FF47F86C-9BA4-43AD-84A5-D2CEC0DB011E}"/>
            </a:ext>
          </a:extLst>
        </xdr:cNvPr>
        <xdr:cNvSpPr txBox="1"/>
      </xdr:nvSpPr>
      <xdr:spPr>
        <a:xfrm>
          <a:off x="7874747" y="148364762"/>
          <a:ext cx="3670275" cy="340995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「固定資産税減額に資する耐震・省エネ・長期優良住宅化リフォーム」</a:t>
          </a:r>
          <a:r>
            <a:rPr kumimoji="1" lang="ja-JP" altLang="en-US" sz="1100">
              <a:solidFill>
                <a:schemeClr val="dk1"/>
              </a:solidFill>
              <a:effectLst/>
              <a:latin typeface="+mn-lt"/>
              <a:ea typeface="+mn-ea"/>
              <a:cs typeface="+mn-cs"/>
            </a:rPr>
            <a:t>の</a:t>
          </a:r>
          <a:r>
            <a:rPr kumimoji="1" lang="ja-JP" altLang="ja-JP" sz="1100">
              <a:solidFill>
                <a:schemeClr val="dk1"/>
              </a:solidFill>
              <a:effectLst/>
              <a:latin typeface="+mn-lt"/>
              <a:ea typeface="+mn-ea"/>
              <a:cs typeface="+mn-cs"/>
            </a:rPr>
            <a:t>証明</a:t>
          </a:r>
          <a:r>
            <a:rPr kumimoji="1" lang="ja-JP" altLang="en-US" sz="1100">
              <a:solidFill>
                <a:schemeClr val="dk1"/>
              </a:solidFill>
              <a:effectLst/>
              <a:latin typeface="+mn-lt"/>
              <a:ea typeface="+mn-ea"/>
              <a:cs typeface="+mn-cs"/>
            </a:rPr>
            <a:t>によるご入力は、こちらより再開してください。最初に入力した項目以降から直前の項目までは、全て空欄で問題ございません。</a:t>
          </a:r>
          <a:endParaRPr kumimoji="1" lang="en-US" altLang="ja-JP" sz="1100">
            <a:solidFill>
              <a:schemeClr val="dk1"/>
            </a:solidFill>
            <a:effectLst/>
            <a:latin typeface="+mn-lt"/>
            <a:ea typeface="+mn-ea"/>
            <a:cs typeface="+mn-cs"/>
          </a:endParaRPr>
        </a:p>
        <a:p>
          <a:r>
            <a:rPr kumimoji="1" lang="ja-JP" altLang="en-US" sz="1100"/>
            <a:t>・耐震リフォームを行った場合は、１－１（３７９～３８０</a:t>
          </a:r>
          <a:r>
            <a:rPr kumimoji="1" lang="ja-JP" altLang="ja-JP" sz="1100" u="none">
              <a:solidFill>
                <a:schemeClr val="dk1"/>
              </a:solidFill>
              <a:effectLst/>
              <a:latin typeface="+mn-lt"/>
              <a:ea typeface="+mn-ea"/>
              <a:cs typeface="+mn-cs"/>
            </a:rPr>
            <a:t>行目</a:t>
          </a:r>
          <a:r>
            <a:rPr kumimoji="1" lang="ja-JP" altLang="en-US" sz="1100"/>
            <a:t>）をご確認ください。</a:t>
          </a:r>
          <a:endParaRPr kumimoji="1" lang="en-US" altLang="ja-JP" sz="1100"/>
        </a:p>
        <a:p>
          <a:r>
            <a:rPr kumimoji="1" lang="ja-JP" altLang="en-US" sz="1100"/>
            <a:t>・耐震リフォームを行い長期優良住宅の認定を受けた場合は、１－２（３８２～３９０</a:t>
          </a:r>
          <a:r>
            <a:rPr kumimoji="1" lang="ja-JP" altLang="ja-JP" sz="1100">
              <a:solidFill>
                <a:schemeClr val="dk1"/>
              </a:solidFill>
              <a:effectLst/>
              <a:latin typeface="+mn-lt"/>
              <a:ea typeface="+mn-ea"/>
              <a:cs typeface="+mn-cs"/>
            </a:rPr>
            <a:t>行目</a:t>
          </a:r>
          <a:r>
            <a:rPr kumimoji="1" lang="ja-JP" altLang="en-US" sz="1100"/>
            <a:t>）をご確認ください。</a:t>
          </a:r>
          <a:endParaRPr kumimoji="1" lang="en-US" altLang="ja-JP" sz="1100"/>
        </a:p>
        <a:p>
          <a:r>
            <a:rPr kumimoji="1" lang="ja-JP" altLang="en-US" sz="1100"/>
            <a:t>・省エネリフォームを行った場合又は省エネリフォームを行い</a:t>
          </a:r>
          <a:r>
            <a:rPr kumimoji="1" lang="ja-JP" altLang="ja-JP" sz="1100">
              <a:solidFill>
                <a:schemeClr val="dk1"/>
              </a:solidFill>
              <a:effectLst/>
              <a:latin typeface="+mn-lt"/>
              <a:ea typeface="+mn-ea"/>
              <a:cs typeface="+mn-cs"/>
            </a:rPr>
            <a:t>長期優良住宅の認定を受けた場合は、</a:t>
          </a:r>
          <a:r>
            <a:rPr kumimoji="1" lang="ja-JP" altLang="en-US" sz="1100">
              <a:solidFill>
                <a:schemeClr val="dk1"/>
              </a:solidFill>
              <a:effectLst/>
              <a:latin typeface="+mn-lt"/>
              <a:ea typeface="+mn-ea"/>
              <a:cs typeface="+mn-cs"/>
            </a:rPr>
            <a:t>２（</a:t>
          </a:r>
          <a:r>
            <a:rPr kumimoji="1" lang="ja-JP" altLang="en-US" sz="1100" b="1">
              <a:solidFill>
                <a:srgbClr val="FF0000"/>
              </a:solidFill>
              <a:effectLst/>
              <a:latin typeface="+mn-lt"/>
              <a:ea typeface="+mn-ea"/>
              <a:cs typeface="+mn-cs"/>
            </a:rPr>
            <a:t>３９４～４２２</a:t>
          </a:r>
          <a:r>
            <a:rPr kumimoji="1" lang="ja-JP" altLang="ja-JP" sz="1100" b="1">
              <a:solidFill>
                <a:srgbClr val="FF0000"/>
              </a:solidFill>
              <a:effectLst/>
              <a:latin typeface="+mn-lt"/>
              <a:ea typeface="+mn-ea"/>
              <a:cs typeface="+mn-cs"/>
            </a:rPr>
            <a:t>行目</a:t>
          </a:r>
          <a:r>
            <a:rPr kumimoji="1" lang="ja-JP" altLang="en-US" sz="1100">
              <a:solidFill>
                <a:schemeClr val="dk1"/>
              </a:solidFill>
              <a:effectLst/>
              <a:latin typeface="+mn-lt"/>
              <a:ea typeface="+mn-ea"/>
              <a:cs typeface="+mn-cs"/>
            </a:rPr>
            <a:t>）をご確認ください。</a:t>
          </a:r>
          <a:endParaRPr kumimoji="1" lang="en-US" altLang="ja-JP" sz="1100"/>
        </a:p>
        <a:p>
          <a:r>
            <a:rPr kumimoji="1" lang="ja-JP" altLang="en-US" sz="1100"/>
            <a:t>ただし、該当しない項目にはチェックや入力をしていただく必要はございません。空欄で結構です。</a:t>
          </a:r>
        </a:p>
      </xdr:txBody>
    </xdr:sp>
    <xdr:clientData/>
  </xdr:twoCellAnchor>
  <xdr:twoCellAnchor>
    <xdr:from>
      <xdr:col>50</xdr:col>
      <xdr:colOff>56030</xdr:colOff>
      <xdr:row>387</xdr:row>
      <xdr:rowOff>246530</xdr:rowOff>
    </xdr:from>
    <xdr:to>
      <xdr:col>55</xdr:col>
      <xdr:colOff>292316</xdr:colOff>
      <xdr:row>391</xdr:row>
      <xdr:rowOff>20145</xdr:rowOff>
    </xdr:to>
    <xdr:sp macro="" textlink="">
      <xdr:nvSpPr>
        <xdr:cNvPr id="9" name="テキスト ボックス 8">
          <a:extLst>
            <a:ext uri="{FF2B5EF4-FFF2-40B4-BE49-F238E27FC236}">
              <a16:creationId xmlns:a16="http://schemas.microsoft.com/office/drawing/2014/main" id="{9B3DC0E6-7FAF-4F3F-B96A-E5A2597ABCC4}"/>
            </a:ext>
          </a:extLst>
        </xdr:cNvPr>
        <xdr:cNvSpPr txBox="1"/>
      </xdr:nvSpPr>
      <xdr:spPr>
        <a:xfrm>
          <a:off x="7841130" y="153218030"/>
          <a:ext cx="3665286" cy="802315"/>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耐震リフォームの場合は、ここまでご入力又はご確認いただきましたら、</a:t>
          </a:r>
          <a:r>
            <a:rPr kumimoji="1" lang="ja-JP" altLang="en-US" sz="1100" b="1" u="sng">
              <a:solidFill>
                <a:srgbClr val="FF0000"/>
              </a:solidFill>
            </a:rPr>
            <a:t>１７ページ（４２６</a:t>
          </a:r>
          <a:r>
            <a:rPr kumimoji="1" lang="ja-JP" altLang="ja-JP" sz="1100" b="1" u="sng">
              <a:solidFill>
                <a:srgbClr val="FF0000"/>
              </a:solidFill>
              <a:effectLst/>
              <a:latin typeface="+mn-lt"/>
              <a:ea typeface="+mn-ea"/>
              <a:cs typeface="+mn-cs"/>
            </a:rPr>
            <a:t>行目</a:t>
          </a:r>
          <a:r>
            <a:rPr kumimoji="1" lang="ja-JP" altLang="en-US" sz="1100" b="1" u="sng">
              <a:solidFill>
                <a:srgbClr val="FF0000"/>
              </a:solidFill>
            </a:rPr>
            <a:t>）</a:t>
          </a:r>
          <a:r>
            <a:rPr kumimoji="1" lang="ja-JP" altLang="en-US" sz="1100"/>
            <a:t>へお進みください。</a:t>
          </a:r>
        </a:p>
      </xdr:txBody>
    </xdr:sp>
    <xdr:clientData/>
  </xdr:twoCellAnchor>
  <xdr:twoCellAnchor>
    <xdr:from>
      <xdr:col>50</xdr:col>
      <xdr:colOff>78441</xdr:colOff>
      <xdr:row>419</xdr:row>
      <xdr:rowOff>201705</xdr:rowOff>
    </xdr:from>
    <xdr:to>
      <xdr:col>55</xdr:col>
      <xdr:colOff>295223</xdr:colOff>
      <xdr:row>421</xdr:row>
      <xdr:rowOff>312643</xdr:rowOff>
    </xdr:to>
    <xdr:sp macro="" textlink="">
      <xdr:nvSpPr>
        <xdr:cNvPr id="10" name="テキスト ボックス 9">
          <a:extLst>
            <a:ext uri="{FF2B5EF4-FFF2-40B4-BE49-F238E27FC236}">
              <a16:creationId xmlns:a16="http://schemas.microsoft.com/office/drawing/2014/main" id="{FBD079EC-F77E-4BB7-917C-58C8138542E0}"/>
            </a:ext>
          </a:extLst>
        </xdr:cNvPr>
        <xdr:cNvSpPr txBox="1"/>
      </xdr:nvSpPr>
      <xdr:spPr>
        <a:xfrm>
          <a:off x="7863541" y="165416005"/>
          <a:ext cx="3645782" cy="809438"/>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mn-lt"/>
              <a:ea typeface="+mn-ea"/>
              <a:cs typeface="+mn-cs"/>
            </a:rPr>
            <a:t>省エネ</a:t>
          </a:r>
          <a:r>
            <a:rPr kumimoji="1" lang="ja-JP" altLang="ja-JP" sz="1100">
              <a:solidFill>
                <a:schemeClr val="dk1"/>
              </a:solidFill>
              <a:effectLst/>
              <a:latin typeface="+mn-lt"/>
              <a:ea typeface="+mn-ea"/>
              <a:cs typeface="+mn-cs"/>
            </a:rPr>
            <a:t>リフォームの場合は、ここまでご入力又はご確認いただきましたら、</a:t>
          </a:r>
          <a:r>
            <a:rPr kumimoji="1" lang="ja-JP" altLang="en-US" sz="1100" b="1" u="sng">
              <a:solidFill>
                <a:srgbClr val="FF0000"/>
              </a:solidFill>
              <a:effectLst/>
              <a:latin typeface="+mn-lt"/>
              <a:ea typeface="+mn-ea"/>
              <a:cs typeface="+mn-cs"/>
            </a:rPr>
            <a:t>１７</a:t>
          </a:r>
          <a:r>
            <a:rPr kumimoji="1" lang="ja-JP" altLang="ja-JP" sz="1100" b="1" u="sng">
              <a:solidFill>
                <a:srgbClr val="FF0000"/>
              </a:solidFill>
              <a:effectLst/>
              <a:latin typeface="+mn-lt"/>
              <a:ea typeface="+mn-ea"/>
              <a:cs typeface="+mn-cs"/>
            </a:rPr>
            <a:t>ページ（</a:t>
          </a:r>
          <a:r>
            <a:rPr kumimoji="1" lang="ja-JP" altLang="en-US" sz="1100" b="1" u="sng">
              <a:solidFill>
                <a:srgbClr val="FF0000"/>
              </a:solidFill>
              <a:effectLst/>
              <a:latin typeface="+mn-lt"/>
              <a:ea typeface="+mn-ea"/>
              <a:cs typeface="+mn-cs"/>
            </a:rPr>
            <a:t>４２６</a:t>
          </a:r>
          <a:r>
            <a:rPr kumimoji="1" lang="ja-JP" altLang="ja-JP" sz="1100" b="1" u="sng">
              <a:solidFill>
                <a:srgbClr val="FF0000"/>
              </a:solidFill>
              <a:effectLst/>
              <a:latin typeface="+mn-lt"/>
              <a:ea typeface="+mn-ea"/>
              <a:cs typeface="+mn-cs"/>
            </a:rPr>
            <a:t>行目）</a:t>
          </a:r>
          <a:r>
            <a:rPr kumimoji="1" lang="ja-JP" altLang="ja-JP" sz="1100">
              <a:solidFill>
                <a:schemeClr val="dk1"/>
              </a:solidFill>
              <a:effectLst/>
              <a:latin typeface="+mn-lt"/>
              <a:ea typeface="+mn-ea"/>
              <a:cs typeface="+mn-cs"/>
            </a:rPr>
            <a:t>へお進みください。</a:t>
          </a:r>
          <a:endParaRPr lang="ja-JP" altLang="ja-JP">
            <a:effectLst/>
          </a:endParaRPr>
        </a:p>
      </xdr:txBody>
    </xdr:sp>
    <xdr:clientData/>
  </xdr:twoCellAnchor>
  <xdr:twoCellAnchor>
    <xdr:from>
      <xdr:col>50</xdr:col>
      <xdr:colOff>47998</xdr:colOff>
      <xdr:row>425</xdr:row>
      <xdr:rowOff>0</xdr:rowOff>
    </xdr:from>
    <xdr:to>
      <xdr:col>55</xdr:col>
      <xdr:colOff>266140</xdr:colOff>
      <xdr:row>427</xdr:row>
      <xdr:rowOff>235323</xdr:rowOff>
    </xdr:to>
    <xdr:sp macro="" textlink="">
      <xdr:nvSpPr>
        <xdr:cNvPr id="11" name="テキスト ボックス 10">
          <a:extLst>
            <a:ext uri="{FF2B5EF4-FFF2-40B4-BE49-F238E27FC236}">
              <a16:creationId xmlns:a16="http://schemas.microsoft.com/office/drawing/2014/main" id="{E800CC60-BFE3-4454-8077-88D01062475D}"/>
            </a:ext>
          </a:extLst>
        </xdr:cNvPr>
        <xdr:cNvSpPr txBox="1"/>
      </xdr:nvSpPr>
      <xdr:spPr>
        <a:xfrm>
          <a:off x="7833098" y="166655750"/>
          <a:ext cx="3647142" cy="1149723"/>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証明者のお名前等を記載する欄では、</a:t>
          </a:r>
          <a:r>
            <a:rPr kumimoji="1" lang="ja-JP" altLang="en-US" sz="1100" b="1" u="sng"/>
            <a:t>（１）～（４）のうちいずれか該当する一つの項目を選択し、必ずご入力ください</a:t>
          </a:r>
          <a:r>
            <a:rPr kumimoji="1" lang="ja-JP" altLang="en-US" sz="1100"/>
            <a:t>。選択したもの以外の三つの項目は、全て空欄で問題ございません。</a:t>
          </a:r>
        </a:p>
      </xdr:txBody>
    </xdr:sp>
    <xdr:clientData/>
  </xdr:twoCellAnchor>
  <xdr:twoCellAnchor>
    <xdr:from>
      <xdr:col>50</xdr:col>
      <xdr:colOff>89647</xdr:colOff>
      <xdr:row>466</xdr:row>
      <xdr:rowOff>493059</xdr:rowOff>
    </xdr:from>
    <xdr:to>
      <xdr:col>55</xdr:col>
      <xdr:colOff>311872</xdr:colOff>
      <xdr:row>483</xdr:row>
      <xdr:rowOff>22413</xdr:rowOff>
    </xdr:to>
    <xdr:sp macro="" textlink="">
      <xdr:nvSpPr>
        <xdr:cNvPr id="12" name="テキスト ボックス 11">
          <a:extLst>
            <a:ext uri="{FF2B5EF4-FFF2-40B4-BE49-F238E27FC236}">
              <a16:creationId xmlns:a16="http://schemas.microsoft.com/office/drawing/2014/main" id="{EA0B63DE-D6BB-499D-B45E-A07A4A499FC4}"/>
            </a:ext>
          </a:extLst>
        </xdr:cNvPr>
        <xdr:cNvSpPr txBox="1"/>
      </xdr:nvSpPr>
      <xdr:spPr>
        <a:xfrm>
          <a:off x="7874747" y="183423859"/>
          <a:ext cx="3651225" cy="5714254"/>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u="sng">
              <a:effectLst/>
            </a:rPr>
            <a:t>増改築等工事証明書への入力は、以上で全てとなります。</a:t>
          </a:r>
          <a:r>
            <a:rPr lang="ja-JP" altLang="en-US">
              <a:effectLst/>
            </a:rPr>
            <a:t>１ページ目の</a:t>
          </a:r>
          <a:r>
            <a:rPr kumimoji="1" lang="ja-JP" altLang="ja-JP" sz="1100" b="0" u="none">
              <a:solidFill>
                <a:schemeClr val="dk1"/>
              </a:solidFill>
              <a:effectLst/>
              <a:latin typeface="+mn-lt"/>
              <a:ea typeface="+mn-ea"/>
              <a:cs typeface="+mn-cs"/>
            </a:rPr>
            <a:t>「証明申請者」「家屋番号及び所在地」「工事完了年月日」</a:t>
          </a:r>
          <a:r>
            <a:rPr kumimoji="1" lang="ja-JP" altLang="en-US" sz="1100" b="0" u="none">
              <a:solidFill>
                <a:schemeClr val="dk1"/>
              </a:solidFill>
              <a:effectLst/>
              <a:latin typeface="+mn-lt"/>
              <a:ea typeface="+mn-ea"/>
              <a:cs typeface="+mn-cs"/>
            </a:rPr>
            <a:t>、及び１７～１８ページの（１）～（４）のうち１つの項目に入力があることを今一度ご確認ください。</a:t>
          </a:r>
          <a:endParaRPr kumimoji="1" lang="en-US" altLang="ja-JP" sz="1100" b="0" u="none">
            <a:solidFill>
              <a:schemeClr val="dk1"/>
            </a:solidFill>
            <a:effectLst/>
            <a:latin typeface="+mn-lt"/>
            <a:ea typeface="+mn-ea"/>
            <a:cs typeface="+mn-cs"/>
          </a:endParaRPr>
        </a:p>
        <a:p>
          <a:r>
            <a:rPr kumimoji="1" lang="ja-JP" altLang="en-US" sz="1100" b="0" u="none">
              <a:solidFill>
                <a:schemeClr val="dk1"/>
              </a:solidFill>
              <a:effectLst/>
              <a:latin typeface="+mn-lt"/>
              <a:ea typeface="+mn-ea"/>
              <a:cs typeface="+mn-cs"/>
            </a:rPr>
            <a:t>出力するページにつきまして、</a:t>
          </a:r>
          <a:endParaRPr kumimoji="1" lang="en-US" altLang="ja-JP" sz="1100" b="0" u="none">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・「１０年以上の償還期間である住宅ローンを用いて行ったリフォーム」を証明</a:t>
          </a:r>
          <a:r>
            <a:rPr kumimoji="1" lang="ja-JP" altLang="en-US" sz="1100">
              <a:solidFill>
                <a:schemeClr val="dk1"/>
              </a:solidFill>
              <a:effectLst/>
              <a:latin typeface="+mn-lt"/>
              <a:ea typeface="+mn-ea"/>
              <a:cs typeface="+mn-cs"/>
            </a:rPr>
            <a:t>している</a:t>
          </a:r>
          <a:r>
            <a:rPr kumimoji="1" lang="ja-JP" altLang="ja-JP" sz="1100">
              <a:solidFill>
                <a:schemeClr val="dk1"/>
              </a:solidFill>
              <a:effectLst/>
              <a:latin typeface="+mn-lt"/>
              <a:ea typeface="+mn-ea"/>
              <a:cs typeface="+mn-cs"/>
            </a:rPr>
            <a:t>場合は、</a:t>
          </a:r>
          <a:r>
            <a:rPr kumimoji="1" lang="ja-JP" altLang="en-US" sz="1100" u="none">
              <a:solidFill>
                <a:schemeClr val="dk1"/>
              </a:solidFill>
              <a:effectLst/>
              <a:latin typeface="+mn-lt"/>
              <a:ea typeface="+mn-ea"/>
              <a:cs typeface="+mn-cs"/>
            </a:rPr>
            <a:t>１～３、１７～１８の</a:t>
          </a:r>
          <a:r>
            <a:rPr kumimoji="1" lang="ja-JP" altLang="en-US" sz="1100" u="sng">
              <a:solidFill>
                <a:schemeClr val="dk1"/>
              </a:solidFill>
              <a:effectLst/>
              <a:latin typeface="+mn-lt"/>
              <a:ea typeface="+mn-ea"/>
              <a:cs typeface="+mn-cs"/>
            </a:rPr>
            <a:t>５ページ</a:t>
          </a:r>
          <a:endParaRPr kumimoji="1" lang="en-US" altLang="ja-JP" sz="1100" u="sng">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・「所得税減税に資する耐震・バリアフリー・省エネ・同居対応・長期優良住宅化リフォーム</a:t>
          </a:r>
          <a:r>
            <a:rPr kumimoji="1" lang="ja-JP" altLang="en-US" sz="1100">
              <a:solidFill>
                <a:schemeClr val="dk1"/>
              </a:solidFill>
              <a:effectLst/>
              <a:latin typeface="+mn-lt"/>
              <a:ea typeface="+mn-ea"/>
              <a:cs typeface="+mn-cs"/>
            </a:rPr>
            <a:t>（所得税のリフォーム促進税制）</a:t>
          </a:r>
          <a:r>
            <a:rPr kumimoji="1" lang="ja-JP" altLang="ja-JP" sz="1100">
              <a:solidFill>
                <a:schemeClr val="dk1"/>
              </a:solidFill>
              <a:effectLst/>
              <a:latin typeface="+mn-lt"/>
              <a:ea typeface="+mn-ea"/>
              <a:cs typeface="+mn-cs"/>
            </a:rPr>
            <a:t>」を証明</a:t>
          </a:r>
          <a:r>
            <a:rPr kumimoji="1" lang="ja-JP" altLang="en-US" sz="1100">
              <a:solidFill>
                <a:schemeClr val="dk1"/>
              </a:solidFill>
              <a:effectLst/>
              <a:latin typeface="+mn-lt"/>
              <a:ea typeface="+mn-ea"/>
              <a:cs typeface="+mn-cs"/>
            </a:rPr>
            <a:t>している</a:t>
          </a:r>
          <a:r>
            <a:rPr kumimoji="1" lang="ja-JP" altLang="ja-JP" sz="1100">
              <a:solidFill>
                <a:schemeClr val="dk1"/>
              </a:solidFill>
              <a:effectLst/>
              <a:latin typeface="+mn-lt"/>
              <a:ea typeface="+mn-ea"/>
              <a:cs typeface="+mn-cs"/>
            </a:rPr>
            <a:t>場合は、</a:t>
          </a:r>
          <a:r>
            <a:rPr kumimoji="1" lang="ja-JP" altLang="en-US" sz="1100">
              <a:solidFill>
                <a:schemeClr val="dk1"/>
              </a:solidFill>
              <a:effectLst/>
              <a:latin typeface="+mn-lt"/>
              <a:ea typeface="+mn-ea"/>
              <a:cs typeface="+mn-cs"/>
            </a:rPr>
            <a:t>１、４～１１、１７～１８の</a:t>
          </a:r>
          <a:r>
            <a:rPr kumimoji="1" lang="ja-JP" altLang="en-US" sz="1100" u="sng">
              <a:solidFill>
                <a:schemeClr val="dk1"/>
              </a:solidFill>
              <a:effectLst/>
              <a:latin typeface="+mn-lt"/>
              <a:ea typeface="+mn-ea"/>
              <a:cs typeface="+mn-cs"/>
            </a:rPr>
            <a:t>１１ページ</a:t>
          </a:r>
          <a:endParaRPr kumimoji="1" lang="en-US" altLang="ja-JP" sz="1100" u="sng">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・「買取再販住宅の要件を満たす工事」を証明</a:t>
          </a:r>
          <a:r>
            <a:rPr kumimoji="1" lang="ja-JP" altLang="en-US" sz="1100">
              <a:solidFill>
                <a:schemeClr val="dk1"/>
              </a:solidFill>
              <a:effectLst/>
              <a:latin typeface="+mn-lt"/>
              <a:ea typeface="+mn-ea"/>
              <a:cs typeface="+mn-cs"/>
            </a:rPr>
            <a:t>してい</a:t>
          </a:r>
          <a:r>
            <a:rPr kumimoji="1" lang="ja-JP" altLang="ja-JP" sz="1100">
              <a:solidFill>
                <a:schemeClr val="dk1"/>
              </a:solidFill>
              <a:effectLst/>
              <a:latin typeface="+mn-lt"/>
              <a:ea typeface="+mn-ea"/>
              <a:cs typeface="+mn-cs"/>
            </a:rPr>
            <a:t>る場合は、</a:t>
          </a:r>
          <a:r>
            <a:rPr kumimoji="1" lang="ja-JP" altLang="en-US" sz="1100">
              <a:solidFill>
                <a:schemeClr val="dk1"/>
              </a:solidFill>
              <a:effectLst/>
              <a:latin typeface="+mn-lt"/>
              <a:ea typeface="+mn-ea"/>
              <a:cs typeface="+mn-cs"/>
            </a:rPr>
            <a:t>１、１２～１４、１７～１８の</a:t>
          </a:r>
          <a:r>
            <a:rPr kumimoji="1" lang="ja-JP" altLang="en-US" sz="1100" b="0" u="sng">
              <a:solidFill>
                <a:schemeClr val="dk1"/>
              </a:solidFill>
              <a:effectLst/>
              <a:latin typeface="+mn-lt"/>
              <a:ea typeface="+mn-ea"/>
              <a:cs typeface="+mn-cs"/>
            </a:rPr>
            <a:t>６ページ</a:t>
          </a:r>
          <a:endParaRPr kumimoji="1" lang="en-US" altLang="ja-JP" sz="1100" b="0" u="sng">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・「固定資産税減額に資する耐震・省エネ・長期優良住宅化リフォーム」</a:t>
          </a:r>
          <a:r>
            <a:rPr kumimoji="1" lang="ja-JP" altLang="en-US" sz="1100">
              <a:solidFill>
                <a:schemeClr val="dk1"/>
              </a:solidFill>
              <a:effectLst/>
              <a:latin typeface="+mn-lt"/>
              <a:ea typeface="+mn-ea"/>
              <a:cs typeface="+mn-cs"/>
            </a:rPr>
            <a:t>を証明している場合は、１、１５～１８の</a:t>
          </a:r>
          <a:r>
            <a:rPr kumimoji="1" lang="ja-JP" altLang="en-US" sz="1100" u="sng">
              <a:solidFill>
                <a:schemeClr val="dk1"/>
              </a:solidFill>
              <a:effectLst/>
              <a:latin typeface="+mn-lt"/>
              <a:ea typeface="+mn-ea"/>
              <a:cs typeface="+mn-cs"/>
            </a:rPr>
            <a:t>５ページ</a:t>
          </a:r>
          <a:endParaRPr kumimoji="1" lang="en-US" altLang="ja-JP" sz="1100" u="sng">
            <a:solidFill>
              <a:schemeClr val="dk1"/>
            </a:solidFill>
            <a:effectLst/>
            <a:latin typeface="+mn-lt"/>
            <a:ea typeface="+mn-ea"/>
            <a:cs typeface="+mn-cs"/>
          </a:endParaRPr>
        </a:p>
        <a:p>
          <a:endParaRPr kumimoji="1" lang="en-US" altLang="ja-JP" sz="1100" u="sng">
            <a:solidFill>
              <a:schemeClr val="dk1"/>
            </a:solidFill>
            <a:effectLst/>
            <a:latin typeface="+mn-lt"/>
            <a:ea typeface="+mn-ea"/>
            <a:cs typeface="+mn-cs"/>
          </a:endParaRPr>
        </a:p>
        <a:p>
          <a:r>
            <a:rPr lang="ja-JP" altLang="en-US" b="0" u="none">
              <a:effectLst/>
            </a:rPr>
            <a:t>を出力してください。これらのなかで全く入力していないページがあったとしても、そのページも併せて出力してください。</a:t>
          </a:r>
          <a:endParaRPr lang="en-US" altLang="ja-JP" b="0" u="none">
            <a:effectLst/>
          </a:endParaRPr>
        </a:p>
        <a:p>
          <a:endParaRPr lang="en-US" altLang="ja-JP" b="0" u="none">
            <a:effectLst/>
          </a:endParaRPr>
        </a:p>
        <a:p>
          <a:r>
            <a:rPr lang="ja-JP" altLang="en-US" b="0" u="none">
              <a:effectLst/>
            </a:rPr>
            <a:t>どうぞ、よろしくお願いいたします。</a:t>
          </a:r>
          <a:endParaRPr lang="ja-JP" altLang="ja-JP" b="0" u="none">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3</xdr:row>
      <xdr:rowOff>132523</xdr:rowOff>
    </xdr:from>
    <xdr:to>
      <xdr:col>9</xdr:col>
      <xdr:colOff>621195</xdr:colOff>
      <xdr:row>4</xdr:row>
      <xdr:rowOff>0</xdr:rowOff>
    </xdr:to>
    <xdr:sp macro="" textlink="">
      <xdr:nvSpPr>
        <xdr:cNvPr id="3" name="矢印: 折線 2">
          <a:extLst>
            <a:ext uri="{FF2B5EF4-FFF2-40B4-BE49-F238E27FC236}">
              <a16:creationId xmlns:a16="http://schemas.microsoft.com/office/drawing/2014/main" id="{00000000-0008-0000-0100-000003000000}"/>
            </a:ext>
          </a:extLst>
        </xdr:cNvPr>
        <xdr:cNvSpPr/>
      </xdr:nvSpPr>
      <xdr:spPr bwMode="auto">
        <a:xfrm rot="5400000">
          <a:off x="8758859" y="-583923"/>
          <a:ext cx="554933" cy="3561521"/>
        </a:xfrm>
        <a:prstGeom prst="bentArrow">
          <a:avLst>
            <a:gd name="adj1" fmla="val 32288"/>
            <a:gd name="adj2" fmla="val 25863"/>
            <a:gd name="adj3" fmla="val 37971"/>
            <a:gd name="adj4" fmla="val 31793"/>
          </a:avLst>
        </a:prstGeom>
        <a:solidFill>
          <a:srgbClr val="FF505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521804</xdr:colOff>
      <xdr:row>4</xdr:row>
      <xdr:rowOff>8283</xdr:rowOff>
    </xdr:from>
    <xdr:to>
      <xdr:col>8</xdr:col>
      <xdr:colOff>640936</xdr:colOff>
      <xdr:row>24</xdr:row>
      <xdr:rowOff>1</xdr:rowOff>
    </xdr:to>
    <xdr:sp macro="" textlink="">
      <xdr:nvSpPr>
        <xdr:cNvPr id="4" name="左大かっこ 3">
          <a:extLst>
            <a:ext uri="{FF2B5EF4-FFF2-40B4-BE49-F238E27FC236}">
              <a16:creationId xmlns:a16="http://schemas.microsoft.com/office/drawing/2014/main" id="{00000000-0008-0000-0100-000004000000}"/>
            </a:ext>
          </a:extLst>
        </xdr:cNvPr>
        <xdr:cNvSpPr/>
      </xdr:nvSpPr>
      <xdr:spPr bwMode="auto">
        <a:xfrm>
          <a:off x="9963978" y="1697935"/>
          <a:ext cx="119132" cy="5524501"/>
        </a:xfrm>
        <a:prstGeom prst="leftBracket">
          <a:avLst>
            <a:gd name="adj" fmla="val 108559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19739</xdr:colOff>
      <xdr:row>4</xdr:row>
      <xdr:rowOff>11457</xdr:rowOff>
    </xdr:from>
    <xdr:to>
      <xdr:col>10</xdr:col>
      <xdr:colOff>131278</xdr:colOff>
      <xdr:row>23</xdr:row>
      <xdr:rowOff>323022</xdr:rowOff>
    </xdr:to>
    <xdr:sp macro="" textlink="">
      <xdr:nvSpPr>
        <xdr:cNvPr id="5" name="右大かっこ 4">
          <a:extLst>
            <a:ext uri="{FF2B5EF4-FFF2-40B4-BE49-F238E27FC236}">
              <a16:creationId xmlns:a16="http://schemas.microsoft.com/office/drawing/2014/main" id="{00000000-0008-0000-0100-000005000000}"/>
            </a:ext>
          </a:extLst>
        </xdr:cNvPr>
        <xdr:cNvSpPr/>
      </xdr:nvSpPr>
      <xdr:spPr bwMode="auto">
        <a:xfrm>
          <a:off x="11101869" y="1485761"/>
          <a:ext cx="111539" cy="5513044"/>
        </a:xfrm>
        <a:prstGeom prst="rightBracket">
          <a:avLst>
            <a:gd name="adj" fmla="val 106585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472110</xdr:colOff>
      <xdr:row>5</xdr:row>
      <xdr:rowOff>8282</xdr:rowOff>
    </xdr:from>
    <xdr:to>
      <xdr:col>8</xdr:col>
      <xdr:colOff>635829</xdr:colOff>
      <xdr:row>49</xdr:row>
      <xdr:rowOff>0</xdr:rowOff>
    </xdr:to>
    <xdr:sp macro="" textlink="">
      <xdr:nvSpPr>
        <xdr:cNvPr id="3" name="左大かっこ 2">
          <a:extLst>
            <a:ext uri="{FF2B5EF4-FFF2-40B4-BE49-F238E27FC236}">
              <a16:creationId xmlns:a16="http://schemas.microsoft.com/office/drawing/2014/main" id="{00000000-0008-0000-0200-000003000000}"/>
            </a:ext>
          </a:extLst>
        </xdr:cNvPr>
        <xdr:cNvSpPr/>
      </xdr:nvSpPr>
      <xdr:spPr bwMode="auto">
        <a:xfrm>
          <a:off x="10502349" y="1167847"/>
          <a:ext cx="163719" cy="16565218"/>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11458</xdr:colOff>
      <xdr:row>5</xdr:row>
      <xdr:rowOff>11458</xdr:rowOff>
    </xdr:from>
    <xdr:to>
      <xdr:col>10</xdr:col>
      <xdr:colOff>182218</xdr:colOff>
      <xdr:row>48</xdr:row>
      <xdr:rowOff>685526</xdr:rowOff>
    </xdr:to>
    <xdr:sp macro="" textlink="">
      <xdr:nvSpPr>
        <xdr:cNvPr id="5" name="左大かっこ 4">
          <a:extLst>
            <a:ext uri="{FF2B5EF4-FFF2-40B4-BE49-F238E27FC236}">
              <a16:creationId xmlns:a16="http://schemas.microsoft.com/office/drawing/2014/main" id="{00000000-0008-0000-0200-000005000000}"/>
            </a:ext>
          </a:extLst>
        </xdr:cNvPr>
        <xdr:cNvSpPr/>
      </xdr:nvSpPr>
      <xdr:spPr bwMode="auto">
        <a:xfrm flipH="1">
          <a:off x="11350349" y="1171023"/>
          <a:ext cx="170760" cy="16551829"/>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11458</xdr:colOff>
      <xdr:row>3</xdr:row>
      <xdr:rowOff>49700</xdr:rowOff>
    </xdr:from>
    <xdr:to>
      <xdr:col>9</xdr:col>
      <xdr:colOff>579785</xdr:colOff>
      <xdr:row>5</xdr:row>
      <xdr:rowOff>10</xdr:rowOff>
    </xdr:to>
    <xdr:sp macro="" textlink="">
      <xdr:nvSpPr>
        <xdr:cNvPr id="7" name="矢印: 折線 6">
          <a:extLst>
            <a:ext uri="{FF2B5EF4-FFF2-40B4-BE49-F238E27FC236}">
              <a16:creationId xmlns:a16="http://schemas.microsoft.com/office/drawing/2014/main" id="{00000000-0008-0000-0200-000007000000}"/>
            </a:ext>
          </a:extLst>
        </xdr:cNvPr>
        <xdr:cNvSpPr/>
      </xdr:nvSpPr>
      <xdr:spPr bwMode="auto">
        <a:xfrm rot="5400000">
          <a:off x="9360934" y="-776972"/>
          <a:ext cx="414136" cy="3458958"/>
        </a:xfrm>
        <a:prstGeom prst="bentArrow">
          <a:avLst>
            <a:gd name="adj1" fmla="val 33161"/>
            <a:gd name="adj2" fmla="val 50000"/>
            <a:gd name="adj3" fmla="val 26507"/>
            <a:gd name="adj4" fmla="val 20390"/>
          </a:avLst>
        </a:prstGeom>
        <a:solidFill>
          <a:srgbClr val="FF505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193675</xdr:colOff>
      <xdr:row>10</xdr:row>
      <xdr:rowOff>311565</xdr:rowOff>
    </xdr:from>
    <xdr:to>
      <xdr:col>0</xdr:col>
      <xdr:colOff>1822173</xdr:colOff>
      <xdr:row>16</xdr:row>
      <xdr:rowOff>115957</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193675" y="3434108"/>
          <a:ext cx="1628498" cy="1518892"/>
        </a:xfrm>
        <a:prstGeom prst="rect">
          <a:avLst/>
        </a:prstGeom>
        <a:solidFill>
          <a:schemeClr val="bg1">
            <a:lumMod val="9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u="sng">
              <a:solidFill>
                <a:schemeClr val="dk1"/>
              </a:solidFill>
              <a:effectLst/>
              <a:latin typeface="+mn-lt"/>
              <a:ea typeface="+mn-ea"/>
              <a:cs typeface="+mn-cs"/>
            </a:rPr>
            <a:t>右</a:t>
          </a:r>
          <a:r>
            <a:rPr kumimoji="1" lang="ja-JP" altLang="ja-JP" sz="1100" u="sng">
              <a:solidFill>
                <a:schemeClr val="dk1"/>
              </a:solidFill>
              <a:effectLst/>
              <a:latin typeface="+mn-lt"/>
              <a:ea typeface="+mn-ea"/>
              <a:cs typeface="+mn-cs"/>
            </a:rPr>
            <a:t>記５つの項目のうち１つ以上に金額が入っていることを、</a:t>
          </a:r>
          <a:r>
            <a:rPr kumimoji="1" lang="ja-JP" altLang="ja-JP" sz="1100" b="1" u="sng">
              <a:solidFill>
                <a:schemeClr val="dk1"/>
              </a:solidFill>
              <a:effectLst/>
              <a:latin typeface="+mn-lt"/>
              <a:ea typeface="+mn-ea"/>
              <a:cs typeface="+mn-cs"/>
            </a:rPr>
            <a:t>必ず</a:t>
          </a:r>
          <a:r>
            <a:rPr kumimoji="1" lang="ja-JP" altLang="ja-JP" sz="1100" u="sng">
              <a:solidFill>
                <a:schemeClr val="dk1"/>
              </a:solidFill>
              <a:effectLst/>
              <a:latin typeface="+mn-lt"/>
              <a:ea typeface="+mn-ea"/>
              <a:cs typeface="+mn-cs"/>
            </a:rPr>
            <a:t>ご確認ください</a:t>
          </a:r>
          <a:r>
            <a:rPr kumimoji="1" lang="ja-JP" altLang="ja-JP" sz="1100">
              <a:solidFill>
                <a:schemeClr val="dk1"/>
              </a:solidFill>
              <a:effectLst/>
              <a:latin typeface="+mn-lt"/>
              <a:ea typeface="+mn-ea"/>
              <a:cs typeface="+mn-cs"/>
            </a:rPr>
            <a:t>。いずれにもない場合、減税の対象とはなりません。</a:t>
          </a:r>
          <a:endParaRPr lang="ja-JP" altLang="ja-JP">
            <a:effectLst/>
          </a:endParaRPr>
        </a:p>
      </xdr:txBody>
    </xdr:sp>
    <xdr:clientData/>
  </xdr:twoCellAnchor>
  <xdr:twoCellAnchor>
    <xdr:from>
      <xdr:col>5</xdr:col>
      <xdr:colOff>8280</xdr:colOff>
      <xdr:row>4</xdr:row>
      <xdr:rowOff>140807</xdr:rowOff>
    </xdr:from>
    <xdr:to>
      <xdr:col>11</xdr:col>
      <xdr:colOff>598280</xdr:colOff>
      <xdr:row>5</xdr:row>
      <xdr:rowOff>0</xdr:rowOff>
    </xdr:to>
    <xdr:sp macro="" textlink="">
      <xdr:nvSpPr>
        <xdr:cNvPr id="3" name="矢印: 折線 2">
          <a:extLst>
            <a:ext uri="{FF2B5EF4-FFF2-40B4-BE49-F238E27FC236}">
              <a16:creationId xmlns:a16="http://schemas.microsoft.com/office/drawing/2014/main" id="{00000000-0008-0000-0300-000003000000}"/>
            </a:ext>
          </a:extLst>
        </xdr:cNvPr>
        <xdr:cNvSpPr/>
      </xdr:nvSpPr>
      <xdr:spPr bwMode="auto">
        <a:xfrm rot="5400000">
          <a:off x="10503315" y="-796097"/>
          <a:ext cx="314736" cy="4656761"/>
        </a:xfrm>
        <a:prstGeom prst="bentArrow">
          <a:avLst>
            <a:gd name="adj1" fmla="val 25635"/>
            <a:gd name="adj2" fmla="val 18780"/>
            <a:gd name="adj3" fmla="val 39131"/>
            <a:gd name="adj4" fmla="val 43750"/>
          </a:avLst>
        </a:prstGeom>
        <a:solidFill>
          <a:srgbClr val="FF505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11455</xdr:colOff>
      <xdr:row>3</xdr:row>
      <xdr:rowOff>86000</xdr:rowOff>
    </xdr:from>
    <xdr:to>
      <xdr:col>7</xdr:col>
      <xdr:colOff>602696</xdr:colOff>
      <xdr:row>5</xdr:row>
      <xdr:rowOff>132521</xdr:rowOff>
    </xdr:to>
    <xdr:sp macro="" textlink="">
      <xdr:nvSpPr>
        <xdr:cNvPr id="2" name="矢印: 折線 1">
          <a:extLst>
            <a:ext uri="{FF2B5EF4-FFF2-40B4-BE49-F238E27FC236}">
              <a16:creationId xmlns:a16="http://schemas.microsoft.com/office/drawing/2014/main" id="{00000000-0008-0000-0300-000002000000}"/>
            </a:ext>
          </a:extLst>
        </xdr:cNvPr>
        <xdr:cNvSpPr/>
      </xdr:nvSpPr>
      <xdr:spPr bwMode="auto">
        <a:xfrm rot="5400000">
          <a:off x="8723794" y="476248"/>
          <a:ext cx="957608" cy="1734241"/>
        </a:xfrm>
        <a:prstGeom prst="bentArrow">
          <a:avLst>
            <a:gd name="adj1" fmla="val 17248"/>
            <a:gd name="adj2" fmla="val 18780"/>
            <a:gd name="adj3" fmla="val 25000"/>
            <a:gd name="adj4" fmla="val 43750"/>
          </a:avLst>
        </a:prstGeom>
        <a:solidFill>
          <a:schemeClr val="accent6">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323023</xdr:colOff>
      <xdr:row>5</xdr:row>
      <xdr:rowOff>8282</xdr:rowOff>
    </xdr:from>
    <xdr:to>
      <xdr:col>11</xdr:col>
      <xdr:colOff>1103</xdr:colOff>
      <xdr:row>49</xdr:row>
      <xdr:rowOff>0</xdr:rowOff>
    </xdr:to>
    <xdr:sp macro="" textlink="">
      <xdr:nvSpPr>
        <xdr:cNvPr id="7" name="左大かっこ 6">
          <a:extLst>
            <a:ext uri="{FF2B5EF4-FFF2-40B4-BE49-F238E27FC236}">
              <a16:creationId xmlns:a16="http://schemas.microsoft.com/office/drawing/2014/main" id="{00000000-0008-0000-0300-000007000000}"/>
            </a:ext>
          </a:extLst>
        </xdr:cNvPr>
        <xdr:cNvSpPr/>
      </xdr:nvSpPr>
      <xdr:spPr bwMode="auto">
        <a:xfrm>
          <a:off x="12208566" y="2153478"/>
          <a:ext cx="183320" cy="11976652"/>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12</xdr:col>
      <xdr:colOff>16564</xdr:colOff>
      <xdr:row>5</xdr:row>
      <xdr:rowOff>8283</xdr:rowOff>
    </xdr:from>
    <xdr:to>
      <xdr:col>12</xdr:col>
      <xdr:colOff>182215</xdr:colOff>
      <xdr:row>49</xdr:row>
      <xdr:rowOff>3176</xdr:rowOff>
    </xdr:to>
    <xdr:sp macro="" textlink="">
      <xdr:nvSpPr>
        <xdr:cNvPr id="8" name="左大かっこ 7">
          <a:extLst>
            <a:ext uri="{FF2B5EF4-FFF2-40B4-BE49-F238E27FC236}">
              <a16:creationId xmlns:a16="http://schemas.microsoft.com/office/drawing/2014/main" id="{00000000-0008-0000-0300-000008000000}"/>
            </a:ext>
          </a:extLst>
        </xdr:cNvPr>
        <xdr:cNvSpPr/>
      </xdr:nvSpPr>
      <xdr:spPr bwMode="auto">
        <a:xfrm flipH="1">
          <a:off x="13293586" y="2153479"/>
          <a:ext cx="165651" cy="11979827"/>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778564</xdr:colOff>
      <xdr:row>3</xdr:row>
      <xdr:rowOff>69437</xdr:rowOff>
    </xdr:from>
    <xdr:to>
      <xdr:col>8</xdr:col>
      <xdr:colOff>526912</xdr:colOff>
      <xdr:row>5</xdr:row>
      <xdr:rowOff>3</xdr:rowOff>
    </xdr:to>
    <xdr:sp macro="" textlink="">
      <xdr:nvSpPr>
        <xdr:cNvPr id="2" name="矢印: 折線 1">
          <a:extLst>
            <a:ext uri="{FF2B5EF4-FFF2-40B4-BE49-F238E27FC236}">
              <a16:creationId xmlns:a16="http://schemas.microsoft.com/office/drawing/2014/main" id="{00000000-0008-0000-0400-000002000000}"/>
            </a:ext>
          </a:extLst>
        </xdr:cNvPr>
        <xdr:cNvSpPr/>
      </xdr:nvSpPr>
      <xdr:spPr bwMode="auto">
        <a:xfrm rot="5400000">
          <a:off x="9098445" y="371752"/>
          <a:ext cx="394392" cy="1181239"/>
        </a:xfrm>
        <a:prstGeom prst="bentArrow">
          <a:avLst>
            <a:gd name="adj1" fmla="val 26840"/>
            <a:gd name="adj2" fmla="val 18780"/>
            <a:gd name="adj3" fmla="val 40328"/>
            <a:gd name="adj4" fmla="val 43750"/>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xdr:col>
      <xdr:colOff>541545</xdr:colOff>
      <xdr:row>5</xdr:row>
      <xdr:rowOff>8283</xdr:rowOff>
    </xdr:from>
    <xdr:to>
      <xdr:col>8</xdr:col>
      <xdr:colOff>1</xdr:colOff>
      <xdr:row>23</xdr:row>
      <xdr:rowOff>0</xdr:rowOff>
    </xdr:to>
    <xdr:sp macro="" textlink="">
      <xdr:nvSpPr>
        <xdr:cNvPr id="4" name="左大かっこ 3">
          <a:extLst>
            <a:ext uri="{FF2B5EF4-FFF2-40B4-BE49-F238E27FC236}">
              <a16:creationId xmlns:a16="http://schemas.microsoft.com/office/drawing/2014/main" id="{00000000-0008-0000-0400-000004000000}"/>
            </a:ext>
          </a:extLst>
        </xdr:cNvPr>
        <xdr:cNvSpPr/>
      </xdr:nvSpPr>
      <xdr:spPr bwMode="auto">
        <a:xfrm>
          <a:off x="9246567" y="1167848"/>
          <a:ext cx="112782" cy="5035826"/>
        </a:xfrm>
        <a:prstGeom prst="leftBracket">
          <a:avLst>
            <a:gd name="adj" fmla="val 108559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9</xdr:col>
      <xdr:colOff>16563</xdr:colOff>
      <xdr:row>5</xdr:row>
      <xdr:rowOff>12699</xdr:rowOff>
    </xdr:from>
    <xdr:to>
      <xdr:col>9</xdr:col>
      <xdr:colOff>124239</xdr:colOff>
      <xdr:row>22</xdr:row>
      <xdr:rowOff>240195</xdr:rowOff>
    </xdr:to>
    <xdr:sp macro="" textlink="">
      <xdr:nvSpPr>
        <xdr:cNvPr id="5" name="左大かっこ 4">
          <a:extLst>
            <a:ext uri="{FF2B5EF4-FFF2-40B4-BE49-F238E27FC236}">
              <a16:creationId xmlns:a16="http://schemas.microsoft.com/office/drawing/2014/main" id="{00000000-0008-0000-0400-000005000000}"/>
            </a:ext>
          </a:extLst>
        </xdr:cNvPr>
        <xdr:cNvSpPr/>
      </xdr:nvSpPr>
      <xdr:spPr bwMode="auto">
        <a:xfrm flipH="1">
          <a:off x="10262150" y="1172264"/>
          <a:ext cx="107676" cy="5031409"/>
        </a:xfrm>
        <a:prstGeom prst="leftBracket">
          <a:avLst>
            <a:gd name="adj" fmla="val 69047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8282</xdr:colOff>
      <xdr:row>110</xdr:row>
      <xdr:rowOff>121067</xdr:rowOff>
    </xdr:from>
    <xdr:to>
      <xdr:col>13</xdr:col>
      <xdr:colOff>571500</xdr:colOff>
      <xdr:row>111</xdr:row>
      <xdr:rowOff>0</xdr:rowOff>
    </xdr:to>
    <xdr:sp macro="" textlink="">
      <xdr:nvSpPr>
        <xdr:cNvPr id="16" name="矢印: 折線 15">
          <a:extLst>
            <a:ext uri="{FF2B5EF4-FFF2-40B4-BE49-F238E27FC236}">
              <a16:creationId xmlns:a16="http://schemas.microsoft.com/office/drawing/2014/main" id="{00000000-0008-0000-0500-000010000000}"/>
            </a:ext>
          </a:extLst>
        </xdr:cNvPr>
        <xdr:cNvSpPr/>
      </xdr:nvSpPr>
      <xdr:spPr bwMode="auto">
        <a:xfrm rot="5400000">
          <a:off x="10080901" y="29109231"/>
          <a:ext cx="784915" cy="4149587"/>
        </a:xfrm>
        <a:prstGeom prst="bentArrow">
          <a:avLst>
            <a:gd name="adj1" fmla="val 25635"/>
            <a:gd name="adj2" fmla="val 18780"/>
            <a:gd name="adj3" fmla="val 39131"/>
            <a:gd name="adj4" fmla="val 43750"/>
          </a:avLst>
        </a:prstGeom>
        <a:solidFill>
          <a:srgbClr val="FF505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8282</xdr:colOff>
      <xdr:row>109</xdr:row>
      <xdr:rowOff>74547</xdr:rowOff>
    </xdr:from>
    <xdr:to>
      <xdr:col>9</xdr:col>
      <xdr:colOff>588065</xdr:colOff>
      <xdr:row>111</xdr:row>
      <xdr:rowOff>140807</xdr:rowOff>
    </xdr:to>
    <xdr:sp macro="" textlink="">
      <xdr:nvSpPr>
        <xdr:cNvPr id="3" name="矢印: 折線 2">
          <a:extLst>
            <a:ext uri="{FF2B5EF4-FFF2-40B4-BE49-F238E27FC236}">
              <a16:creationId xmlns:a16="http://schemas.microsoft.com/office/drawing/2014/main" id="{00000000-0008-0000-0500-000003000000}"/>
            </a:ext>
          </a:extLst>
        </xdr:cNvPr>
        <xdr:cNvSpPr/>
      </xdr:nvSpPr>
      <xdr:spPr bwMode="auto">
        <a:xfrm rot="5400000">
          <a:off x="8626338" y="31436644"/>
          <a:ext cx="1085020" cy="1540565"/>
        </a:xfrm>
        <a:prstGeom prst="bentArrow">
          <a:avLst>
            <a:gd name="adj1" fmla="val 17248"/>
            <a:gd name="adj2" fmla="val 18780"/>
            <a:gd name="adj3" fmla="val 25000"/>
            <a:gd name="adj4" fmla="val 43750"/>
          </a:avLst>
        </a:prstGeom>
        <a:solidFill>
          <a:srgbClr val="FFCCFF"/>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1790974</xdr:colOff>
      <xdr:row>114</xdr:row>
      <xdr:rowOff>284781</xdr:rowOff>
    </xdr:from>
    <xdr:to>
      <xdr:col>2</xdr:col>
      <xdr:colOff>1306720</xdr:colOff>
      <xdr:row>122</xdr:row>
      <xdr:rowOff>28023</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2677213" y="32918259"/>
          <a:ext cx="1329637" cy="2029242"/>
        </a:xfrm>
        <a:prstGeom prst="rect">
          <a:avLst/>
        </a:prstGeom>
        <a:solidFill>
          <a:schemeClr val="bg1">
            <a:lumMod val="9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u="sng">
              <a:solidFill>
                <a:schemeClr val="dk1"/>
              </a:solidFill>
              <a:effectLst/>
              <a:latin typeface="+mn-lt"/>
              <a:ea typeface="+mn-ea"/>
              <a:cs typeface="+mn-cs"/>
            </a:rPr>
            <a:t>左記５つの項目のうち１つ以上に金額が入っていることを、</a:t>
          </a:r>
          <a:r>
            <a:rPr kumimoji="1" lang="ja-JP" altLang="ja-JP" sz="1100" b="1" u="sng">
              <a:solidFill>
                <a:schemeClr val="dk1"/>
              </a:solidFill>
              <a:effectLst/>
              <a:latin typeface="+mn-lt"/>
              <a:ea typeface="+mn-ea"/>
              <a:cs typeface="+mn-cs"/>
            </a:rPr>
            <a:t>必ず</a:t>
          </a:r>
          <a:r>
            <a:rPr kumimoji="1" lang="ja-JP" altLang="ja-JP" sz="1100" u="sng">
              <a:solidFill>
                <a:schemeClr val="dk1"/>
              </a:solidFill>
              <a:effectLst/>
              <a:latin typeface="+mn-lt"/>
              <a:ea typeface="+mn-ea"/>
              <a:cs typeface="+mn-cs"/>
            </a:rPr>
            <a:t>ご確認ください</a:t>
          </a:r>
          <a:r>
            <a:rPr kumimoji="1" lang="ja-JP" altLang="ja-JP" sz="1100">
              <a:solidFill>
                <a:schemeClr val="dk1"/>
              </a:solidFill>
              <a:effectLst/>
              <a:latin typeface="+mn-lt"/>
              <a:ea typeface="+mn-ea"/>
              <a:cs typeface="+mn-cs"/>
            </a:rPr>
            <a:t>。いずれにもない場合、減税の対象とはなりません。</a:t>
          </a:r>
          <a:endParaRPr lang="ja-JP" altLang="ja-JP">
            <a:effectLst/>
          </a:endParaRPr>
        </a:p>
        <a:p>
          <a:endParaRPr kumimoji="1" lang="ja-JP" altLang="en-US" sz="1100"/>
        </a:p>
      </xdr:txBody>
    </xdr:sp>
    <xdr:clientData/>
  </xdr:twoCellAnchor>
  <xdr:twoCellAnchor>
    <xdr:from>
      <xdr:col>8</xdr:col>
      <xdr:colOff>3171</xdr:colOff>
      <xdr:row>5</xdr:row>
      <xdr:rowOff>159303</xdr:rowOff>
    </xdr:from>
    <xdr:to>
      <xdr:col>13</xdr:col>
      <xdr:colOff>604630</xdr:colOff>
      <xdr:row>6</xdr:row>
      <xdr:rowOff>0</xdr:rowOff>
    </xdr:to>
    <xdr:sp macro="" textlink="">
      <xdr:nvSpPr>
        <xdr:cNvPr id="5" name="矢印: 折線 4">
          <a:extLst>
            <a:ext uri="{FF2B5EF4-FFF2-40B4-BE49-F238E27FC236}">
              <a16:creationId xmlns:a16="http://schemas.microsoft.com/office/drawing/2014/main" id="{00000000-0008-0000-0500-000005000000}"/>
            </a:ext>
          </a:extLst>
        </xdr:cNvPr>
        <xdr:cNvSpPr/>
      </xdr:nvSpPr>
      <xdr:spPr bwMode="auto">
        <a:xfrm rot="5400000">
          <a:off x="10148746" y="-436424"/>
          <a:ext cx="826331" cy="4336915"/>
        </a:xfrm>
        <a:prstGeom prst="bentArrow">
          <a:avLst>
            <a:gd name="adj1" fmla="val 25635"/>
            <a:gd name="adj2" fmla="val 18780"/>
            <a:gd name="adj3" fmla="val 39131"/>
            <a:gd name="adj4" fmla="val 43750"/>
          </a:avLst>
        </a:prstGeom>
        <a:solidFill>
          <a:srgbClr val="FF505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12</xdr:col>
      <xdr:colOff>314739</xdr:colOff>
      <xdr:row>6</xdr:row>
      <xdr:rowOff>3176</xdr:rowOff>
    </xdr:from>
    <xdr:to>
      <xdr:col>12</xdr:col>
      <xdr:colOff>501098</xdr:colOff>
      <xdr:row>66</xdr:row>
      <xdr:rowOff>1243</xdr:rowOff>
    </xdr:to>
    <xdr:sp macro="" textlink="">
      <xdr:nvSpPr>
        <xdr:cNvPr id="8" name="左大かっこ 7">
          <a:extLst>
            <a:ext uri="{FF2B5EF4-FFF2-40B4-BE49-F238E27FC236}">
              <a16:creationId xmlns:a16="http://schemas.microsoft.com/office/drawing/2014/main" id="{00000000-0008-0000-0500-000008000000}"/>
            </a:ext>
          </a:extLst>
        </xdr:cNvPr>
        <xdr:cNvSpPr/>
      </xdr:nvSpPr>
      <xdr:spPr bwMode="auto">
        <a:xfrm>
          <a:off x="11960087" y="2239480"/>
          <a:ext cx="186359" cy="16778633"/>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14</xdr:col>
      <xdr:colOff>6351</xdr:colOff>
      <xdr:row>6</xdr:row>
      <xdr:rowOff>1243</xdr:rowOff>
    </xdr:from>
    <xdr:to>
      <xdr:col>14</xdr:col>
      <xdr:colOff>165650</xdr:colOff>
      <xdr:row>65</xdr:row>
      <xdr:rowOff>324265</xdr:rowOff>
    </xdr:to>
    <xdr:sp macro="" textlink="">
      <xdr:nvSpPr>
        <xdr:cNvPr id="4" name="左大かっこ 3">
          <a:extLst>
            <a:ext uri="{FF2B5EF4-FFF2-40B4-BE49-F238E27FC236}">
              <a16:creationId xmlns:a16="http://schemas.microsoft.com/office/drawing/2014/main" id="{00000000-0008-0000-0500-000004000000}"/>
            </a:ext>
          </a:extLst>
        </xdr:cNvPr>
        <xdr:cNvSpPr/>
      </xdr:nvSpPr>
      <xdr:spPr bwMode="auto">
        <a:xfrm flipH="1">
          <a:off x="13043177" y="2237547"/>
          <a:ext cx="159299" cy="16772283"/>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7</xdr:col>
      <xdr:colOff>8281</xdr:colOff>
      <xdr:row>77</xdr:row>
      <xdr:rowOff>177802</xdr:rowOff>
    </xdr:from>
    <xdr:to>
      <xdr:col>11</xdr:col>
      <xdr:colOff>455544</xdr:colOff>
      <xdr:row>77</xdr:row>
      <xdr:rowOff>679174</xdr:rowOff>
    </xdr:to>
    <xdr:sp macro="" textlink="">
      <xdr:nvSpPr>
        <xdr:cNvPr id="10" name="矢印: 折線 9">
          <a:extLst>
            <a:ext uri="{FF2B5EF4-FFF2-40B4-BE49-F238E27FC236}">
              <a16:creationId xmlns:a16="http://schemas.microsoft.com/office/drawing/2014/main" id="{00000000-0008-0000-0500-00000A000000}"/>
            </a:ext>
          </a:extLst>
        </xdr:cNvPr>
        <xdr:cNvSpPr/>
      </xdr:nvSpPr>
      <xdr:spPr bwMode="auto">
        <a:xfrm rot="5400000">
          <a:off x="9112803" y="19979585"/>
          <a:ext cx="501372" cy="3967371"/>
        </a:xfrm>
        <a:prstGeom prst="bentArrow">
          <a:avLst>
            <a:gd name="adj1" fmla="val 25635"/>
            <a:gd name="adj2" fmla="val 18780"/>
            <a:gd name="adj3" fmla="val 39131"/>
            <a:gd name="adj4" fmla="val 43750"/>
          </a:avLst>
        </a:prstGeom>
        <a:solidFill>
          <a:srgbClr val="FF505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646043</xdr:colOff>
      <xdr:row>78</xdr:row>
      <xdr:rowOff>11458</xdr:rowOff>
    </xdr:from>
    <xdr:to>
      <xdr:col>10</xdr:col>
      <xdr:colOff>753717</xdr:colOff>
      <xdr:row>97</xdr:row>
      <xdr:rowOff>323021</xdr:rowOff>
    </xdr:to>
    <xdr:sp macro="" textlink="">
      <xdr:nvSpPr>
        <xdr:cNvPr id="12" name="左大かっこ 11">
          <a:extLst>
            <a:ext uri="{FF2B5EF4-FFF2-40B4-BE49-F238E27FC236}">
              <a16:creationId xmlns:a16="http://schemas.microsoft.com/office/drawing/2014/main" id="{00000000-0008-0000-0500-00000C000000}"/>
            </a:ext>
          </a:extLst>
        </xdr:cNvPr>
        <xdr:cNvSpPr/>
      </xdr:nvSpPr>
      <xdr:spPr bwMode="auto">
        <a:xfrm>
          <a:off x="10767391" y="22233697"/>
          <a:ext cx="107674" cy="5479911"/>
        </a:xfrm>
        <a:prstGeom prst="leftBracket">
          <a:avLst>
            <a:gd name="adj" fmla="val 108559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12</xdr:col>
      <xdr:colOff>29954</xdr:colOff>
      <xdr:row>78</xdr:row>
      <xdr:rowOff>8283</xdr:rowOff>
    </xdr:from>
    <xdr:to>
      <xdr:col>12</xdr:col>
      <xdr:colOff>121753</xdr:colOff>
      <xdr:row>97</xdr:row>
      <xdr:rowOff>323022</xdr:rowOff>
    </xdr:to>
    <xdr:sp macro="" textlink="">
      <xdr:nvSpPr>
        <xdr:cNvPr id="13" name="右大かっこ 12">
          <a:extLst>
            <a:ext uri="{FF2B5EF4-FFF2-40B4-BE49-F238E27FC236}">
              <a16:creationId xmlns:a16="http://schemas.microsoft.com/office/drawing/2014/main" id="{00000000-0008-0000-0500-00000D000000}"/>
            </a:ext>
          </a:extLst>
        </xdr:cNvPr>
        <xdr:cNvSpPr/>
      </xdr:nvSpPr>
      <xdr:spPr bwMode="auto">
        <a:xfrm>
          <a:off x="11807824" y="22230522"/>
          <a:ext cx="91799" cy="5483087"/>
        </a:xfrm>
        <a:prstGeom prst="rightBracket">
          <a:avLst>
            <a:gd name="adj" fmla="val 106585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12</xdr:col>
      <xdr:colOff>314739</xdr:colOff>
      <xdr:row>111</xdr:row>
      <xdr:rowOff>6352</xdr:rowOff>
    </xdr:from>
    <xdr:to>
      <xdr:col>12</xdr:col>
      <xdr:colOff>503306</xdr:colOff>
      <xdr:row>154</xdr:row>
      <xdr:rowOff>235090</xdr:rowOff>
    </xdr:to>
    <xdr:sp macro="" textlink="">
      <xdr:nvSpPr>
        <xdr:cNvPr id="14" name="左大かっこ 13">
          <a:extLst>
            <a:ext uri="{FF2B5EF4-FFF2-40B4-BE49-F238E27FC236}">
              <a16:creationId xmlns:a16="http://schemas.microsoft.com/office/drawing/2014/main" id="{00000000-0008-0000-0500-00000E000000}"/>
            </a:ext>
          </a:extLst>
        </xdr:cNvPr>
        <xdr:cNvSpPr/>
      </xdr:nvSpPr>
      <xdr:spPr bwMode="auto">
        <a:xfrm>
          <a:off x="11786152" y="31587939"/>
          <a:ext cx="188567" cy="12221955"/>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14</xdr:col>
      <xdr:colOff>16562</xdr:colOff>
      <xdr:row>111</xdr:row>
      <xdr:rowOff>0</xdr:rowOff>
    </xdr:from>
    <xdr:to>
      <xdr:col>14</xdr:col>
      <xdr:colOff>235086</xdr:colOff>
      <xdr:row>155</xdr:row>
      <xdr:rowOff>0</xdr:rowOff>
    </xdr:to>
    <xdr:sp macro="" textlink="">
      <xdr:nvSpPr>
        <xdr:cNvPr id="15" name="左大かっこ 14">
          <a:extLst>
            <a:ext uri="{FF2B5EF4-FFF2-40B4-BE49-F238E27FC236}">
              <a16:creationId xmlns:a16="http://schemas.microsoft.com/office/drawing/2014/main" id="{00000000-0008-0000-0500-00000F000000}"/>
            </a:ext>
          </a:extLst>
        </xdr:cNvPr>
        <xdr:cNvSpPr/>
      </xdr:nvSpPr>
      <xdr:spPr bwMode="auto">
        <a:xfrm flipH="1">
          <a:off x="13053388" y="31912891"/>
          <a:ext cx="218524" cy="12233413"/>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0</xdr:colOff>
      <xdr:row>110</xdr:row>
      <xdr:rowOff>132522</xdr:rowOff>
    </xdr:from>
    <xdr:to>
      <xdr:col>13</xdr:col>
      <xdr:colOff>563218</xdr:colOff>
      <xdr:row>111</xdr:row>
      <xdr:rowOff>0</xdr:rowOff>
    </xdr:to>
    <xdr:sp macro="" textlink="">
      <xdr:nvSpPr>
        <xdr:cNvPr id="15" name="矢印: 折線 14">
          <a:extLst>
            <a:ext uri="{FF2B5EF4-FFF2-40B4-BE49-F238E27FC236}">
              <a16:creationId xmlns:a16="http://schemas.microsoft.com/office/drawing/2014/main" id="{00000000-0008-0000-0600-00000F000000}"/>
            </a:ext>
          </a:extLst>
        </xdr:cNvPr>
        <xdr:cNvSpPr/>
      </xdr:nvSpPr>
      <xdr:spPr bwMode="auto">
        <a:xfrm rot="5400000">
          <a:off x="10075794" y="29457098"/>
          <a:ext cx="778565" cy="4149587"/>
        </a:xfrm>
        <a:prstGeom prst="bentArrow">
          <a:avLst>
            <a:gd name="adj1" fmla="val 25635"/>
            <a:gd name="adj2" fmla="val 18780"/>
            <a:gd name="adj3" fmla="val 39131"/>
            <a:gd name="adj4" fmla="val 43750"/>
          </a:avLst>
        </a:prstGeom>
        <a:solidFill>
          <a:srgbClr val="FF505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0</xdr:colOff>
      <xdr:row>109</xdr:row>
      <xdr:rowOff>82826</xdr:rowOff>
    </xdr:from>
    <xdr:to>
      <xdr:col>9</xdr:col>
      <xdr:colOff>601455</xdr:colOff>
      <xdr:row>111</xdr:row>
      <xdr:rowOff>142047</xdr:rowOff>
    </xdr:to>
    <xdr:sp macro="" textlink="">
      <xdr:nvSpPr>
        <xdr:cNvPr id="3" name="矢印: 折線 2">
          <a:extLst>
            <a:ext uri="{FF2B5EF4-FFF2-40B4-BE49-F238E27FC236}">
              <a16:creationId xmlns:a16="http://schemas.microsoft.com/office/drawing/2014/main" id="{00000000-0008-0000-0600-000003000000}"/>
            </a:ext>
          </a:extLst>
        </xdr:cNvPr>
        <xdr:cNvSpPr/>
      </xdr:nvSpPr>
      <xdr:spPr bwMode="auto">
        <a:xfrm rot="5400000">
          <a:off x="8632411" y="31505111"/>
          <a:ext cx="1077982" cy="1562237"/>
        </a:xfrm>
        <a:prstGeom prst="bentArrow">
          <a:avLst>
            <a:gd name="adj1" fmla="val 17248"/>
            <a:gd name="adj2" fmla="val 18780"/>
            <a:gd name="adj3" fmla="val 25000"/>
            <a:gd name="adj4" fmla="val 43750"/>
          </a:avLst>
        </a:prstGeom>
        <a:solidFill>
          <a:srgbClr val="FFCCFF"/>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1</xdr:colOff>
      <xdr:row>5</xdr:row>
      <xdr:rowOff>165654</xdr:rowOff>
    </xdr:from>
    <xdr:to>
      <xdr:col>13</xdr:col>
      <xdr:colOff>604635</xdr:colOff>
      <xdr:row>6</xdr:row>
      <xdr:rowOff>0</xdr:rowOff>
    </xdr:to>
    <xdr:sp macro="" textlink="">
      <xdr:nvSpPr>
        <xdr:cNvPr id="8" name="矢印: 折線 7">
          <a:extLst>
            <a:ext uri="{FF2B5EF4-FFF2-40B4-BE49-F238E27FC236}">
              <a16:creationId xmlns:a16="http://schemas.microsoft.com/office/drawing/2014/main" id="{00000000-0008-0000-0600-000008000000}"/>
            </a:ext>
          </a:extLst>
        </xdr:cNvPr>
        <xdr:cNvSpPr/>
      </xdr:nvSpPr>
      <xdr:spPr bwMode="auto">
        <a:xfrm rot="5400000">
          <a:off x="10075795" y="-194640"/>
          <a:ext cx="819981" cy="4191003"/>
        </a:xfrm>
        <a:prstGeom prst="bentArrow">
          <a:avLst>
            <a:gd name="adj1" fmla="val 25635"/>
            <a:gd name="adj2" fmla="val 18780"/>
            <a:gd name="adj3" fmla="val 39131"/>
            <a:gd name="adj4" fmla="val 43750"/>
          </a:avLst>
        </a:prstGeom>
        <a:solidFill>
          <a:srgbClr val="FF505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12</xdr:col>
      <xdr:colOff>314740</xdr:colOff>
      <xdr:row>6</xdr:row>
      <xdr:rowOff>8284</xdr:rowOff>
    </xdr:from>
    <xdr:to>
      <xdr:col>12</xdr:col>
      <xdr:colOff>497924</xdr:colOff>
      <xdr:row>66</xdr:row>
      <xdr:rowOff>6350</xdr:rowOff>
    </xdr:to>
    <xdr:sp macro="" textlink="">
      <xdr:nvSpPr>
        <xdr:cNvPr id="9" name="左大かっこ 8">
          <a:extLst>
            <a:ext uri="{FF2B5EF4-FFF2-40B4-BE49-F238E27FC236}">
              <a16:creationId xmlns:a16="http://schemas.microsoft.com/office/drawing/2014/main" id="{00000000-0008-0000-0600-000009000000}"/>
            </a:ext>
          </a:extLst>
        </xdr:cNvPr>
        <xdr:cNvSpPr/>
      </xdr:nvSpPr>
      <xdr:spPr bwMode="auto">
        <a:xfrm>
          <a:off x="11786153" y="2327414"/>
          <a:ext cx="183184" cy="16778632"/>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14</xdr:col>
      <xdr:colOff>24848</xdr:colOff>
      <xdr:row>6</xdr:row>
      <xdr:rowOff>8282</xdr:rowOff>
    </xdr:from>
    <xdr:to>
      <xdr:col>14</xdr:col>
      <xdr:colOff>187322</xdr:colOff>
      <xdr:row>66</xdr:row>
      <xdr:rowOff>3173</xdr:rowOff>
    </xdr:to>
    <xdr:sp macro="" textlink="">
      <xdr:nvSpPr>
        <xdr:cNvPr id="10" name="左大かっこ 9">
          <a:extLst>
            <a:ext uri="{FF2B5EF4-FFF2-40B4-BE49-F238E27FC236}">
              <a16:creationId xmlns:a16="http://schemas.microsoft.com/office/drawing/2014/main" id="{00000000-0008-0000-0600-00000A000000}"/>
            </a:ext>
          </a:extLst>
        </xdr:cNvPr>
        <xdr:cNvSpPr/>
      </xdr:nvSpPr>
      <xdr:spPr bwMode="auto">
        <a:xfrm flipH="1">
          <a:off x="13061674" y="2327412"/>
          <a:ext cx="162474" cy="16775457"/>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7</xdr:col>
      <xdr:colOff>0</xdr:colOff>
      <xdr:row>77</xdr:row>
      <xdr:rowOff>187326</xdr:rowOff>
    </xdr:from>
    <xdr:to>
      <xdr:col>11</xdr:col>
      <xdr:colOff>450438</xdr:colOff>
      <xdr:row>77</xdr:row>
      <xdr:rowOff>682348</xdr:rowOff>
    </xdr:to>
    <xdr:sp macro="" textlink="">
      <xdr:nvSpPr>
        <xdr:cNvPr id="11" name="矢印: 折線 10">
          <a:extLst>
            <a:ext uri="{FF2B5EF4-FFF2-40B4-BE49-F238E27FC236}">
              <a16:creationId xmlns:a16="http://schemas.microsoft.com/office/drawing/2014/main" id="{00000000-0008-0000-0600-00000B000000}"/>
            </a:ext>
          </a:extLst>
        </xdr:cNvPr>
        <xdr:cNvSpPr/>
      </xdr:nvSpPr>
      <xdr:spPr bwMode="auto">
        <a:xfrm rot="5400000">
          <a:off x="8956056" y="20394335"/>
          <a:ext cx="495022" cy="3664090"/>
        </a:xfrm>
        <a:prstGeom prst="bentArrow">
          <a:avLst>
            <a:gd name="adj1" fmla="val 25635"/>
            <a:gd name="adj2" fmla="val 18780"/>
            <a:gd name="adj3" fmla="val 39131"/>
            <a:gd name="adj4" fmla="val 43750"/>
          </a:avLst>
        </a:prstGeom>
        <a:solidFill>
          <a:srgbClr val="FF505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646043</xdr:colOff>
      <xdr:row>78</xdr:row>
      <xdr:rowOff>11458</xdr:rowOff>
    </xdr:from>
    <xdr:to>
      <xdr:col>10</xdr:col>
      <xdr:colOff>753717</xdr:colOff>
      <xdr:row>97</xdr:row>
      <xdr:rowOff>323021</xdr:rowOff>
    </xdr:to>
    <xdr:sp macro="" textlink="">
      <xdr:nvSpPr>
        <xdr:cNvPr id="12" name="左大かっこ 11">
          <a:extLst>
            <a:ext uri="{FF2B5EF4-FFF2-40B4-BE49-F238E27FC236}">
              <a16:creationId xmlns:a16="http://schemas.microsoft.com/office/drawing/2014/main" id="{00000000-0008-0000-0600-00000C000000}"/>
            </a:ext>
          </a:extLst>
        </xdr:cNvPr>
        <xdr:cNvSpPr/>
      </xdr:nvSpPr>
      <xdr:spPr bwMode="auto">
        <a:xfrm>
          <a:off x="10466318" y="22372983"/>
          <a:ext cx="104499" cy="5448713"/>
        </a:xfrm>
        <a:prstGeom prst="leftBracket">
          <a:avLst>
            <a:gd name="adj" fmla="val 108559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12</xdr:col>
      <xdr:colOff>29954</xdr:colOff>
      <xdr:row>78</xdr:row>
      <xdr:rowOff>8283</xdr:rowOff>
    </xdr:from>
    <xdr:to>
      <xdr:col>12</xdr:col>
      <xdr:colOff>121753</xdr:colOff>
      <xdr:row>97</xdr:row>
      <xdr:rowOff>323022</xdr:rowOff>
    </xdr:to>
    <xdr:sp macro="" textlink="">
      <xdr:nvSpPr>
        <xdr:cNvPr id="13" name="右大かっこ 12">
          <a:extLst>
            <a:ext uri="{FF2B5EF4-FFF2-40B4-BE49-F238E27FC236}">
              <a16:creationId xmlns:a16="http://schemas.microsoft.com/office/drawing/2014/main" id="{00000000-0008-0000-0600-00000D000000}"/>
            </a:ext>
          </a:extLst>
        </xdr:cNvPr>
        <xdr:cNvSpPr/>
      </xdr:nvSpPr>
      <xdr:spPr bwMode="auto">
        <a:xfrm>
          <a:off x="11504404" y="22376158"/>
          <a:ext cx="98149" cy="5445539"/>
        </a:xfrm>
        <a:prstGeom prst="rightBracket">
          <a:avLst>
            <a:gd name="adj" fmla="val 106585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1775653</xdr:colOff>
      <xdr:row>114</xdr:row>
      <xdr:rowOff>304525</xdr:rowOff>
    </xdr:from>
    <xdr:to>
      <xdr:col>2</xdr:col>
      <xdr:colOff>1281874</xdr:colOff>
      <xdr:row>122</xdr:row>
      <xdr:rowOff>35067</xdr:rowOff>
    </xdr:to>
    <xdr:sp macro="" textlink="">
      <xdr:nvSpPr>
        <xdr:cNvPr id="14" name="テキスト ボックス 13">
          <a:extLst>
            <a:ext uri="{FF2B5EF4-FFF2-40B4-BE49-F238E27FC236}">
              <a16:creationId xmlns:a16="http://schemas.microsoft.com/office/drawing/2014/main" id="{00000000-0008-0000-0600-00000E000000}"/>
            </a:ext>
          </a:extLst>
        </xdr:cNvPr>
        <xdr:cNvSpPr txBox="1"/>
      </xdr:nvSpPr>
      <xdr:spPr>
        <a:xfrm>
          <a:off x="2661892" y="32938003"/>
          <a:ext cx="1320112" cy="2016542"/>
        </a:xfrm>
        <a:prstGeom prst="rect">
          <a:avLst/>
        </a:prstGeom>
        <a:solidFill>
          <a:schemeClr val="bg1">
            <a:lumMod val="9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u="sng">
              <a:solidFill>
                <a:schemeClr val="dk1"/>
              </a:solidFill>
              <a:effectLst/>
              <a:latin typeface="+mn-lt"/>
              <a:ea typeface="+mn-ea"/>
              <a:cs typeface="+mn-cs"/>
            </a:rPr>
            <a:t>左記５つの項目のうち１つ以上に金額が入っていることを、</a:t>
          </a:r>
          <a:r>
            <a:rPr kumimoji="1" lang="ja-JP" altLang="ja-JP" sz="1100" b="1" u="sng">
              <a:solidFill>
                <a:schemeClr val="dk1"/>
              </a:solidFill>
              <a:effectLst/>
              <a:latin typeface="+mn-lt"/>
              <a:ea typeface="+mn-ea"/>
              <a:cs typeface="+mn-cs"/>
            </a:rPr>
            <a:t>必ず</a:t>
          </a:r>
          <a:r>
            <a:rPr kumimoji="1" lang="ja-JP" altLang="ja-JP" sz="1100" u="sng">
              <a:solidFill>
                <a:schemeClr val="dk1"/>
              </a:solidFill>
              <a:effectLst/>
              <a:latin typeface="+mn-lt"/>
              <a:ea typeface="+mn-ea"/>
              <a:cs typeface="+mn-cs"/>
            </a:rPr>
            <a:t>ご確認ください</a:t>
          </a:r>
          <a:r>
            <a:rPr kumimoji="1" lang="ja-JP" altLang="ja-JP" sz="1100">
              <a:solidFill>
                <a:schemeClr val="dk1"/>
              </a:solidFill>
              <a:effectLst/>
              <a:latin typeface="+mn-lt"/>
              <a:ea typeface="+mn-ea"/>
              <a:cs typeface="+mn-cs"/>
            </a:rPr>
            <a:t>。いずれにもない場合、減税の対象とはなりません。</a:t>
          </a:r>
          <a:endParaRPr lang="ja-JP" altLang="ja-JP">
            <a:effectLst/>
          </a:endParaRPr>
        </a:p>
        <a:p>
          <a:endParaRPr kumimoji="1" lang="ja-JP" altLang="en-US" sz="1100"/>
        </a:p>
      </xdr:txBody>
    </xdr:sp>
    <xdr:clientData/>
  </xdr:twoCellAnchor>
  <xdr:twoCellAnchor>
    <xdr:from>
      <xdr:col>12</xdr:col>
      <xdr:colOff>314739</xdr:colOff>
      <xdr:row>111</xdr:row>
      <xdr:rowOff>6352</xdr:rowOff>
    </xdr:from>
    <xdr:to>
      <xdr:col>12</xdr:col>
      <xdr:colOff>503306</xdr:colOff>
      <xdr:row>154</xdr:row>
      <xdr:rowOff>235090</xdr:rowOff>
    </xdr:to>
    <xdr:sp macro="" textlink="">
      <xdr:nvSpPr>
        <xdr:cNvPr id="18" name="左大かっこ 17">
          <a:extLst>
            <a:ext uri="{FF2B5EF4-FFF2-40B4-BE49-F238E27FC236}">
              <a16:creationId xmlns:a16="http://schemas.microsoft.com/office/drawing/2014/main" id="{00000000-0008-0000-0600-000012000000}"/>
            </a:ext>
          </a:extLst>
        </xdr:cNvPr>
        <xdr:cNvSpPr/>
      </xdr:nvSpPr>
      <xdr:spPr bwMode="auto">
        <a:xfrm>
          <a:off x="11789189" y="31765877"/>
          <a:ext cx="194917" cy="12154038"/>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14</xdr:col>
      <xdr:colOff>16562</xdr:colOff>
      <xdr:row>111</xdr:row>
      <xdr:rowOff>0</xdr:rowOff>
    </xdr:from>
    <xdr:to>
      <xdr:col>14</xdr:col>
      <xdr:colOff>235086</xdr:colOff>
      <xdr:row>155</xdr:row>
      <xdr:rowOff>0</xdr:rowOff>
    </xdr:to>
    <xdr:sp macro="" textlink="">
      <xdr:nvSpPr>
        <xdr:cNvPr id="19" name="左大かっこ 18">
          <a:extLst>
            <a:ext uri="{FF2B5EF4-FFF2-40B4-BE49-F238E27FC236}">
              <a16:creationId xmlns:a16="http://schemas.microsoft.com/office/drawing/2014/main" id="{00000000-0008-0000-0600-000013000000}"/>
            </a:ext>
          </a:extLst>
        </xdr:cNvPr>
        <xdr:cNvSpPr/>
      </xdr:nvSpPr>
      <xdr:spPr bwMode="auto">
        <a:xfrm flipH="1">
          <a:off x="13053388" y="31921174"/>
          <a:ext cx="218524" cy="12233413"/>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427521</xdr:colOff>
      <xdr:row>5</xdr:row>
      <xdr:rowOff>8283</xdr:rowOff>
    </xdr:from>
    <xdr:to>
      <xdr:col>9</xdr:col>
      <xdr:colOff>629478</xdr:colOff>
      <xdr:row>57</xdr:row>
      <xdr:rowOff>0</xdr:rowOff>
    </xdr:to>
    <xdr:sp macro="" textlink="">
      <xdr:nvSpPr>
        <xdr:cNvPr id="3" name="左大かっこ 2">
          <a:extLst>
            <a:ext uri="{FF2B5EF4-FFF2-40B4-BE49-F238E27FC236}">
              <a16:creationId xmlns:a16="http://schemas.microsoft.com/office/drawing/2014/main" id="{00000000-0008-0000-0700-000003000000}"/>
            </a:ext>
          </a:extLst>
        </xdr:cNvPr>
        <xdr:cNvSpPr/>
      </xdr:nvSpPr>
      <xdr:spPr bwMode="auto">
        <a:xfrm>
          <a:off x="10673108" y="1383196"/>
          <a:ext cx="201957" cy="18321130"/>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11</xdr:col>
      <xdr:colOff>16566</xdr:colOff>
      <xdr:row>5</xdr:row>
      <xdr:rowOff>1932</xdr:rowOff>
    </xdr:from>
    <xdr:to>
      <xdr:col>11</xdr:col>
      <xdr:colOff>220456</xdr:colOff>
      <xdr:row>57</xdr:row>
      <xdr:rowOff>0</xdr:rowOff>
    </xdr:to>
    <xdr:sp macro="" textlink="">
      <xdr:nvSpPr>
        <xdr:cNvPr id="4" name="左大かっこ 3">
          <a:extLst>
            <a:ext uri="{FF2B5EF4-FFF2-40B4-BE49-F238E27FC236}">
              <a16:creationId xmlns:a16="http://schemas.microsoft.com/office/drawing/2014/main" id="{00000000-0008-0000-0700-000004000000}"/>
            </a:ext>
          </a:extLst>
        </xdr:cNvPr>
        <xdr:cNvSpPr/>
      </xdr:nvSpPr>
      <xdr:spPr bwMode="auto">
        <a:xfrm flipH="1">
          <a:off x="11802718" y="1376845"/>
          <a:ext cx="203890" cy="18327481"/>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8285</xdr:colOff>
      <xdr:row>3</xdr:row>
      <xdr:rowOff>41413</xdr:rowOff>
    </xdr:from>
    <xdr:to>
      <xdr:col>10</xdr:col>
      <xdr:colOff>572747</xdr:colOff>
      <xdr:row>4</xdr:row>
      <xdr:rowOff>226811</xdr:rowOff>
    </xdr:to>
    <xdr:sp macro="" textlink="">
      <xdr:nvSpPr>
        <xdr:cNvPr id="5" name="矢印: 折線 4">
          <a:extLst>
            <a:ext uri="{FF2B5EF4-FFF2-40B4-BE49-F238E27FC236}">
              <a16:creationId xmlns:a16="http://schemas.microsoft.com/office/drawing/2014/main" id="{00000000-0008-0000-0700-000005000000}"/>
            </a:ext>
          </a:extLst>
        </xdr:cNvPr>
        <xdr:cNvSpPr/>
      </xdr:nvSpPr>
      <xdr:spPr bwMode="auto">
        <a:xfrm rot="5400000">
          <a:off x="9432925" y="-802445"/>
          <a:ext cx="417311" cy="3662158"/>
        </a:xfrm>
        <a:prstGeom prst="bentArrow">
          <a:avLst>
            <a:gd name="adj1" fmla="val 33161"/>
            <a:gd name="adj2" fmla="val 50000"/>
            <a:gd name="adj3" fmla="val 26507"/>
            <a:gd name="adj4" fmla="val 20390"/>
          </a:avLst>
        </a:prstGeom>
        <a:solidFill>
          <a:srgbClr val="FF505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209550</xdr:colOff>
          <xdr:row>49</xdr:row>
          <xdr:rowOff>234950</xdr:rowOff>
        </xdr:from>
        <xdr:to>
          <xdr:col>6</xdr:col>
          <xdr:colOff>393700</xdr:colOff>
          <xdr:row>50</xdr:row>
          <xdr:rowOff>228600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7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52</xdr:row>
          <xdr:rowOff>6350</xdr:rowOff>
        </xdr:from>
        <xdr:to>
          <xdr:col>6</xdr:col>
          <xdr:colOff>438150</xdr:colOff>
          <xdr:row>52</xdr:row>
          <xdr:rowOff>234950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7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53</xdr:row>
          <xdr:rowOff>234950</xdr:rowOff>
        </xdr:from>
        <xdr:to>
          <xdr:col>6</xdr:col>
          <xdr:colOff>444500</xdr:colOff>
          <xdr:row>54</xdr:row>
          <xdr:rowOff>234950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7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55</xdr:row>
          <xdr:rowOff>234950</xdr:rowOff>
        </xdr:from>
        <xdr:to>
          <xdr:col>6</xdr:col>
          <xdr:colOff>463550</xdr:colOff>
          <xdr:row>56</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7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38236</xdr:colOff>
      <xdr:row>49</xdr:row>
      <xdr:rowOff>3174</xdr:rowOff>
    </xdr:from>
    <xdr:to>
      <xdr:col>1</xdr:col>
      <xdr:colOff>1239215</xdr:colOff>
      <xdr:row>56</xdr:row>
      <xdr:rowOff>229980</xdr:rowOff>
    </xdr:to>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924475" y="17802500"/>
          <a:ext cx="1200979" cy="1899893"/>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★の工事を行っていて、右記４つの工事の中で行った工事がある場合は、該当の工事にチェック</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G</a:t>
          </a:r>
          <a:r>
            <a:rPr kumimoji="1" lang="ja-JP" altLang="ja-JP" sz="1100">
              <a:solidFill>
                <a:schemeClr val="dk1"/>
              </a:solidFill>
              <a:effectLst/>
              <a:latin typeface="+mn-lt"/>
              <a:ea typeface="+mn-ea"/>
              <a:cs typeface="+mn-cs"/>
            </a:rPr>
            <a:t>列）</a:t>
          </a:r>
          <a:r>
            <a:rPr kumimoji="1" lang="ja-JP" altLang="en-US" sz="1050"/>
            <a:t>を入れてください。</a:t>
          </a:r>
        </a:p>
      </xdr:txBody>
    </xdr:sp>
    <xdr:clientData/>
  </xdr:twoCellAnchor>
  <xdr:twoCellAnchor>
    <xdr:from>
      <xdr:col>2</xdr:col>
      <xdr:colOff>1532284</xdr:colOff>
      <xdr:row>66</xdr:row>
      <xdr:rowOff>35063</xdr:rowOff>
    </xdr:from>
    <xdr:to>
      <xdr:col>5</xdr:col>
      <xdr:colOff>1789043</xdr:colOff>
      <xdr:row>69</xdr:row>
      <xdr:rowOff>190500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3702327" y="21876302"/>
          <a:ext cx="3959086" cy="851176"/>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左記の４つのセル＜</a:t>
          </a:r>
          <a:r>
            <a:rPr kumimoji="1" lang="en-US" altLang="ja-JP" sz="1100"/>
            <a:t>FALSE/TRUE</a:t>
          </a:r>
          <a:r>
            <a:rPr kumimoji="1" lang="ja-JP" altLang="en-US" sz="1100"/>
            <a:t>表示＞は、関数の一部に組み込まれているものとなっておりますので、</a:t>
          </a:r>
          <a:r>
            <a:rPr kumimoji="1" lang="ja-JP" altLang="en-US" sz="1100" b="1" u="sng"/>
            <a:t>操作はされませんようお願い申し上げます</a:t>
          </a:r>
          <a:r>
            <a:rPr kumimoji="1" lang="ja-JP" altLang="en-US" sz="1100"/>
            <a:t>。</a:t>
          </a:r>
          <a:endParaRPr kumimoji="1" lang="en-US" altLang="ja-JP"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960782</xdr:colOff>
      <xdr:row>3</xdr:row>
      <xdr:rowOff>82828</xdr:rowOff>
    </xdr:from>
    <xdr:to>
      <xdr:col>14</xdr:col>
      <xdr:colOff>629477</xdr:colOff>
      <xdr:row>3</xdr:row>
      <xdr:rowOff>438981</xdr:rowOff>
    </xdr:to>
    <xdr:sp macro="" textlink="">
      <xdr:nvSpPr>
        <xdr:cNvPr id="2" name="矢印: 折線 1">
          <a:extLst>
            <a:ext uri="{FF2B5EF4-FFF2-40B4-BE49-F238E27FC236}">
              <a16:creationId xmlns:a16="http://schemas.microsoft.com/office/drawing/2014/main" id="{00000000-0008-0000-0800-000002000000}"/>
            </a:ext>
          </a:extLst>
        </xdr:cNvPr>
        <xdr:cNvSpPr/>
      </xdr:nvSpPr>
      <xdr:spPr bwMode="auto">
        <a:xfrm rot="5400000">
          <a:off x="9206118" y="-385139"/>
          <a:ext cx="356153" cy="2683565"/>
        </a:xfrm>
        <a:prstGeom prst="bentArrow">
          <a:avLst>
            <a:gd name="adj1" fmla="val 33161"/>
            <a:gd name="adj2" fmla="val 50000"/>
            <a:gd name="adj3" fmla="val 26508"/>
            <a:gd name="adj4" fmla="val 20390"/>
          </a:avLst>
        </a:prstGeom>
        <a:solidFill>
          <a:srgbClr val="FF505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13</xdr:col>
      <xdr:colOff>438978</xdr:colOff>
      <xdr:row>4</xdr:row>
      <xdr:rowOff>11459</xdr:rowOff>
    </xdr:from>
    <xdr:to>
      <xdr:col>13</xdr:col>
      <xdr:colOff>629478</xdr:colOff>
      <xdr:row>37</xdr:row>
      <xdr:rowOff>0</xdr:rowOff>
    </xdr:to>
    <xdr:sp macro="" textlink="">
      <xdr:nvSpPr>
        <xdr:cNvPr id="4" name="左大かっこ 3">
          <a:extLst>
            <a:ext uri="{FF2B5EF4-FFF2-40B4-BE49-F238E27FC236}">
              <a16:creationId xmlns:a16="http://schemas.microsoft.com/office/drawing/2014/main" id="{00000000-0008-0000-0800-000004000000}"/>
            </a:ext>
          </a:extLst>
        </xdr:cNvPr>
        <xdr:cNvSpPr/>
      </xdr:nvSpPr>
      <xdr:spPr bwMode="auto">
        <a:xfrm>
          <a:off x="9881152" y="1154459"/>
          <a:ext cx="190500" cy="7459454"/>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16565</xdr:colOff>
      <xdr:row>4</xdr:row>
      <xdr:rowOff>1</xdr:rowOff>
    </xdr:from>
    <xdr:to>
      <xdr:col>15</xdr:col>
      <xdr:colOff>197539</xdr:colOff>
      <xdr:row>36</xdr:row>
      <xdr:rowOff>231914</xdr:rowOff>
    </xdr:to>
    <xdr:sp macro="" textlink="">
      <xdr:nvSpPr>
        <xdr:cNvPr id="5" name="左大かっこ 4">
          <a:extLst>
            <a:ext uri="{FF2B5EF4-FFF2-40B4-BE49-F238E27FC236}">
              <a16:creationId xmlns:a16="http://schemas.microsoft.com/office/drawing/2014/main" id="{00000000-0008-0000-0800-000005000000}"/>
            </a:ext>
          </a:extLst>
        </xdr:cNvPr>
        <xdr:cNvSpPr/>
      </xdr:nvSpPr>
      <xdr:spPr bwMode="auto">
        <a:xfrm flipH="1">
          <a:off x="10999304" y="1143001"/>
          <a:ext cx="180974" cy="7462630"/>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00" Target="../ctrlProps/ctrlProp97.xml" Type="http://schemas.openxmlformats.org/officeDocument/2006/relationships/ctrlProp"/><Relationship Id="rId101" Target="../ctrlProps/ctrlProp98.xml" Type="http://schemas.openxmlformats.org/officeDocument/2006/relationships/ctrlProp"/><Relationship Id="rId102" Target="../ctrlProps/ctrlProp99.xml" Type="http://schemas.openxmlformats.org/officeDocument/2006/relationships/ctrlProp"/><Relationship Id="rId103" Target="../ctrlProps/ctrlProp100.xml" Type="http://schemas.openxmlformats.org/officeDocument/2006/relationships/ctrlProp"/><Relationship Id="rId104" Target="../ctrlProps/ctrlProp101.xml" Type="http://schemas.openxmlformats.org/officeDocument/2006/relationships/ctrlProp"/><Relationship Id="rId105" Target="../ctrlProps/ctrlProp102.xml" Type="http://schemas.openxmlformats.org/officeDocument/2006/relationships/ctrlProp"/><Relationship Id="rId106" Target="../ctrlProps/ctrlProp103.xml" Type="http://schemas.openxmlformats.org/officeDocument/2006/relationships/ctrlProp"/><Relationship Id="rId107" Target="../ctrlProps/ctrlProp104.xml" Type="http://schemas.openxmlformats.org/officeDocument/2006/relationships/ctrlProp"/><Relationship Id="rId108" Target="../ctrlProps/ctrlProp105.xml" Type="http://schemas.openxmlformats.org/officeDocument/2006/relationships/ctrlProp"/><Relationship Id="rId109" Target="../ctrlProps/ctrlProp106.xml" Type="http://schemas.openxmlformats.org/officeDocument/2006/relationships/ctrlProp"/><Relationship Id="rId11" Target="../ctrlProps/ctrlProp8.xml" Type="http://schemas.openxmlformats.org/officeDocument/2006/relationships/ctrlProp"/><Relationship Id="rId110" Target="../ctrlProps/ctrlProp107.xml" Type="http://schemas.openxmlformats.org/officeDocument/2006/relationships/ctrlProp"/><Relationship Id="rId111" Target="../ctrlProps/ctrlProp108.xml" Type="http://schemas.openxmlformats.org/officeDocument/2006/relationships/ctrlProp"/><Relationship Id="rId112" Target="../ctrlProps/ctrlProp109.xml" Type="http://schemas.openxmlformats.org/officeDocument/2006/relationships/ctrlProp"/><Relationship Id="rId113" Target="../ctrlProps/ctrlProp110.xml" Type="http://schemas.openxmlformats.org/officeDocument/2006/relationships/ctrlProp"/><Relationship Id="rId114" Target="../ctrlProps/ctrlProp111.xml" Type="http://schemas.openxmlformats.org/officeDocument/2006/relationships/ctrlProp"/><Relationship Id="rId115" Target="../ctrlProps/ctrlProp112.xml" Type="http://schemas.openxmlformats.org/officeDocument/2006/relationships/ctrlProp"/><Relationship Id="rId116" Target="../ctrlProps/ctrlProp113.xml" Type="http://schemas.openxmlformats.org/officeDocument/2006/relationships/ctrlProp"/><Relationship Id="rId117" Target="../ctrlProps/ctrlProp114.xml" Type="http://schemas.openxmlformats.org/officeDocument/2006/relationships/ctrlProp"/><Relationship Id="rId118" Target="../ctrlProps/ctrlProp115.xml" Type="http://schemas.openxmlformats.org/officeDocument/2006/relationships/ctrlProp"/><Relationship Id="rId119" Target="../ctrlProps/ctrlProp116.xml" Type="http://schemas.openxmlformats.org/officeDocument/2006/relationships/ctrlProp"/><Relationship Id="rId12" Target="../ctrlProps/ctrlProp9.xml" Type="http://schemas.openxmlformats.org/officeDocument/2006/relationships/ctrlProp"/><Relationship Id="rId120" Target="../ctrlProps/ctrlProp117.xml" Type="http://schemas.openxmlformats.org/officeDocument/2006/relationships/ctrlProp"/><Relationship Id="rId121" Target="../ctrlProps/ctrlProp118.xml" Type="http://schemas.openxmlformats.org/officeDocument/2006/relationships/ctrlProp"/><Relationship Id="rId122" Target="../ctrlProps/ctrlProp119.xml" Type="http://schemas.openxmlformats.org/officeDocument/2006/relationships/ctrlProp"/><Relationship Id="rId123" Target="../ctrlProps/ctrlProp120.xml" Type="http://schemas.openxmlformats.org/officeDocument/2006/relationships/ctrlProp"/><Relationship Id="rId124" Target="../ctrlProps/ctrlProp121.xml" Type="http://schemas.openxmlformats.org/officeDocument/2006/relationships/ctrlProp"/><Relationship Id="rId125" Target="../ctrlProps/ctrlProp122.xml" Type="http://schemas.openxmlformats.org/officeDocument/2006/relationships/ctrlProp"/><Relationship Id="rId126" Target="../ctrlProps/ctrlProp123.xml" Type="http://schemas.openxmlformats.org/officeDocument/2006/relationships/ctrlProp"/><Relationship Id="rId127" Target="../ctrlProps/ctrlProp124.xml" Type="http://schemas.openxmlformats.org/officeDocument/2006/relationships/ctrlProp"/><Relationship Id="rId128" Target="../ctrlProps/ctrlProp125.xml" Type="http://schemas.openxmlformats.org/officeDocument/2006/relationships/ctrlProp"/><Relationship Id="rId129" Target="../ctrlProps/ctrlProp126.xml" Type="http://schemas.openxmlformats.org/officeDocument/2006/relationships/ctrlProp"/><Relationship Id="rId13" Target="../ctrlProps/ctrlProp10.xml" Type="http://schemas.openxmlformats.org/officeDocument/2006/relationships/ctrlProp"/><Relationship Id="rId130" Target="../ctrlProps/ctrlProp127.xml" Type="http://schemas.openxmlformats.org/officeDocument/2006/relationships/ctrlProp"/><Relationship Id="rId131" Target="../ctrlProps/ctrlProp128.xml" Type="http://schemas.openxmlformats.org/officeDocument/2006/relationships/ctrlProp"/><Relationship Id="rId132" Target="../ctrlProps/ctrlProp129.xml" Type="http://schemas.openxmlformats.org/officeDocument/2006/relationships/ctrlProp"/><Relationship Id="rId133" Target="../ctrlProps/ctrlProp130.xml" Type="http://schemas.openxmlformats.org/officeDocument/2006/relationships/ctrlProp"/><Relationship Id="rId134" Target="../ctrlProps/ctrlProp131.xml" Type="http://schemas.openxmlformats.org/officeDocument/2006/relationships/ctrlProp"/><Relationship Id="rId135" Target="../ctrlProps/ctrlProp132.xml" Type="http://schemas.openxmlformats.org/officeDocument/2006/relationships/ctrlProp"/><Relationship Id="rId136" Target="../ctrlProps/ctrlProp133.xml" Type="http://schemas.openxmlformats.org/officeDocument/2006/relationships/ctrlProp"/><Relationship Id="rId137" Target="../ctrlProps/ctrlProp134.xml" Type="http://schemas.openxmlformats.org/officeDocument/2006/relationships/ctrlProp"/><Relationship Id="rId138" Target="../ctrlProps/ctrlProp135.xml" Type="http://schemas.openxmlformats.org/officeDocument/2006/relationships/ctrlProp"/><Relationship Id="rId139" Target="../ctrlProps/ctrlProp136.xml" Type="http://schemas.openxmlformats.org/officeDocument/2006/relationships/ctrlProp"/><Relationship Id="rId14" Target="../ctrlProps/ctrlProp11.xml" Type="http://schemas.openxmlformats.org/officeDocument/2006/relationships/ctrlProp"/><Relationship Id="rId140" Target="../ctrlProps/ctrlProp137.xml" Type="http://schemas.openxmlformats.org/officeDocument/2006/relationships/ctrlProp"/><Relationship Id="rId141" Target="../ctrlProps/ctrlProp138.xml" Type="http://schemas.openxmlformats.org/officeDocument/2006/relationships/ctrlProp"/><Relationship Id="rId142" Target="../ctrlProps/ctrlProp139.xml" Type="http://schemas.openxmlformats.org/officeDocument/2006/relationships/ctrlProp"/><Relationship Id="rId143" Target="../ctrlProps/ctrlProp140.xml" Type="http://schemas.openxmlformats.org/officeDocument/2006/relationships/ctrlProp"/><Relationship Id="rId144" Target="../ctrlProps/ctrlProp141.xml" Type="http://schemas.openxmlformats.org/officeDocument/2006/relationships/ctrlProp"/><Relationship Id="rId145" Target="../ctrlProps/ctrlProp142.xml" Type="http://schemas.openxmlformats.org/officeDocument/2006/relationships/ctrlProp"/><Relationship Id="rId146" Target="../ctrlProps/ctrlProp143.xml" Type="http://schemas.openxmlformats.org/officeDocument/2006/relationships/ctrlProp"/><Relationship Id="rId147" Target="../ctrlProps/ctrlProp144.xml" Type="http://schemas.openxmlformats.org/officeDocument/2006/relationships/ctrlProp"/><Relationship Id="rId148" Target="../ctrlProps/ctrlProp145.xml" Type="http://schemas.openxmlformats.org/officeDocument/2006/relationships/ctrlProp"/><Relationship Id="rId149" Target="../ctrlProps/ctrlProp146.xml" Type="http://schemas.openxmlformats.org/officeDocument/2006/relationships/ctrlProp"/><Relationship Id="rId15" Target="../ctrlProps/ctrlProp12.xml" Type="http://schemas.openxmlformats.org/officeDocument/2006/relationships/ctrlProp"/><Relationship Id="rId150" Target="../ctrlProps/ctrlProp147.xml" Type="http://schemas.openxmlformats.org/officeDocument/2006/relationships/ctrlProp"/><Relationship Id="rId151" Target="../ctrlProps/ctrlProp148.xml" Type="http://schemas.openxmlformats.org/officeDocument/2006/relationships/ctrlProp"/><Relationship Id="rId152" Target="../ctrlProps/ctrlProp149.xml" Type="http://schemas.openxmlformats.org/officeDocument/2006/relationships/ctrlProp"/><Relationship Id="rId153" Target="../ctrlProps/ctrlProp150.xml" Type="http://schemas.openxmlformats.org/officeDocument/2006/relationships/ctrlProp"/><Relationship Id="rId154" Target="../ctrlProps/ctrlProp151.xml" Type="http://schemas.openxmlformats.org/officeDocument/2006/relationships/ctrlProp"/><Relationship Id="rId155" Target="../ctrlProps/ctrlProp152.xml" Type="http://schemas.openxmlformats.org/officeDocument/2006/relationships/ctrlProp"/><Relationship Id="rId156" Target="../ctrlProps/ctrlProp153.xml" Type="http://schemas.openxmlformats.org/officeDocument/2006/relationships/ctrlProp"/><Relationship Id="rId157" Target="../ctrlProps/ctrlProp154.xml" Type="http://schemas.openxmlformats.org/officeDocument/2006/relationships/ctrlProp"/><Relationship Id="rId158" Target="../ctrlProps/ctrlProp155.xml" Type="http://schemas.openxmlformats.org/officeDocument/2006/relationships/ctrlProp"/><Relationship Id="rId159" Target="../ctrlProps/ctrlProp156.xml" Type="http://schemas.openxmlformats.org/officeDocument/2006/relationships/ctrlProp"/><Relationship Id="rId16" Target="../ctrlProps/ctrlProp13.xml" Type="http://schemas.openxmlformats.org/officeDocument/2006/relationships/ctrlProp"/><Relationship Id="rId160" Target="../ctrlProps/ctrlProp157.xml" Type="http://schemas.openxmlformats.org/officeDocument/2006/relationships/ctrlProp"/><Relationship Id="rId161" Target="../ctrlProps/ctrlProp158.xml" Type="http://schemas.openxmlformats.org/officeDocument/2006/relationships/ctrlProp"/><Relationship Id="rId162" Target="../ctrlProps/ctrlProp159.xml" Type="http://schemas.openxmlformats.org/officeDocument/2006/relationships/ctrlProp"/><Relationship Id="rId163" Target="../ctrlProps/ctrlProp160.xml" Type="http://schemas.openxmlformats.org/officeDocument/2006/relationships/ctrlProp"/><Relationship Id="rId164" Target="../ctrlProps/ctrlProp161.xml" Type="http://schemas.openxmlformats.org/officeDocument/2006/relationships/ctrlProp"/><Relationship Id="rId165" Target="../ctrlProps/ctrlProp162.xml" Type="http://schemas.openxmlformats.org/officeDocument/2006/relationships/ctrlProp"/><Relationship Id="rId166" Target="../ctrlProps/ctrlProp163.xml" Type="http://schemas.openxmlformats.org/officeDocument/2006/relationships/ctrlProp"/><Relationship Id="rId167" Target="../ctrlProps/ctrlProp164.xml" Type="http://schemas.openxmlformats.org/officeDocument/2006/relationships/ctrlProp"/><Relationship Id="rId168" Target="../ctrlProps/ctrlProp165.xml" Type="http://schemas.openxmlformats.org/officeDocument/2006/relationships/ctrlProp"/><Relationship Id="rId169" Target="../ctrlProps/ctrlProp166.xml" Type="http://schemas.openxmlformats.org/officeDocument/2006/relationships/ctrlProp"/><Relationship Id="rId17" Target="../ctrlProps/ctrlProp14.xml" Type="http://schemas.openxmlformats.org/officeDocument/2006/relationships/ctrlProp"/><Relationship Id="rId170" Target="../ctrlProps/ctrlProp167.xml" Type="http://schemas.openxmlformats.org/officeDocument/2006/relationships/ctrlProp"/><Relationship Id="rId171" Target="../ctrlProps/ctrlProp168.xml" Type="http://schemas.openxmlformats.org/officeDocument/2006/relationships/ctrlProp"/><Relationship Id="rId172" Target="../ctrlProps/ctrlProp169.xml" Type="http://schemas.openxmlformats.org/officeDocument/2006/relationships/ctrlProp"/><Relationship Id="rId173" Target="../ctrlProps/ctrlProp170.xml" Type="http://schemas.openxmlformats.org/officeDocument/2006/relationships/ctrlProp"/><Relationship Id="rId174" Target="../ctrlProps/ctrlProp171.xml" Type="http://schemas.openxmlformats.org/officeDocument/2006/relationships/ctrlProp"/><Relationship Id="rId175" Target="../ctrlProps/ctrlProp172.xml" Type="http://schemas.openxmlformats.org/officeDocument/2006/relationships/ctrlProp"/><Relationship Id="rId176" Target="../ctrlProps/ctrlProp173.xml" Type="http://schemas.openxmlformats.org/officeDocument/2006/relationships/ctrlProp"/><Relationship Id="rId177" Target="../ctrlProps/ctrlProp174.xml" Type="http://schemas.openxmlformats.org/officeDocument/2006/relationships/ctrlProp"/><Relationship Id="rId178" Target="../ctrlProps/ctrlProp175.xml" Type="http://schemas.openxmlformats.org/officeDocument/2006/relationships/ctrlProp"/><Relationship Id="rId179" Target="../ctrlProps/ctrlProp176.xml" Type="http://schemas.openxmlformats.org/officeDocument/2006/relationships/ctrlProp"/><Relationship Id="rId18" Target="../ctrlProps/ctrlProp15.xml" Type="http://schemas.openxmlformats.org/officeDocument/2006/relationships/ctrlProp"/><Relationship Id="rId180" Target="../ctrlProps/ctrlProp177.xml" Type="http://schemas.openxmlformats.org/officeDocument/2006/relationships/ctrlProp"/><Relationship Id="rId181" Target="../ctrlProps/ctrlProp178.xml" Type="http://schemas.openxmlformats.org/officeDocument/2006/relationships/ctrlProp"/><Relationship Id="rId182" Target="../ctrlProps/ctrlProp179.xml" Type="http://schemas.openxmlformats.org/officeDocument/2006/relationships/ctrlProp"/><Relationship Id="rId183" Target="../ctrlProps/ctrlProp180.xml" Type="http://schemas.openxmlformats.org/officeDocument/2006/relationships/ctrlProp"/><Relationship Id="rId184" Target="../ctrlProps/ctrlProp181.xml" Type="http://schemas.openxmlformats.org/officeDocument/2006/relationships/ctrlProp"/><Relationship Id="rId185" Target="../ctrlProps/ctrlProp182.xml" Type="http://schemas.openxmlformats.org/officeDocument/2006/relationships/ctrlProp"/><Relationship Id="rId186" Target="../ctrlProps/ctrlProp183.xml" Type="http://schemas.openxmlformats.org/officeDocument/2006/relationships/ctrlProp"/><Relationship Id="rId187" Target="../ctrlProps/ctrlProp184.xml" Type="http://schemas.openxmlformats.org/officeDocument/2006/relationships/ctrlProp"/><Relationship Id="rId188" Target="../ctrlProps/ctrlProp185.xml" Type="http://schemas.openxmlformats.org/officeDocument/2006/relationships/ctrlProp"/><Relationship Id="rId189" Target="../ctrlProps/ctrlProp186.xml" Type="http://schemas.openxmlformats.org/officeDocument/2006/relationships/ctrlProp"/><Relationship Id="rId19" Target="../ctrlProps/ctrlProp16.xml" Type="http://schemas.openxmlformats.org/officeDocument/2006/relationships/ctrlProp"/><Relationship Id="rId190" Target="../ctrlProps/ctrlProp187.xml" Type="http://schemas.openxmlformats.org/officeDocument/2006/relationships/ctrlProp"/><Relationship Id="rId191" Target="../ctrlProps/ctrlProp188.xml" Type="http://schemas.openxmlformats.org/officeDocument/2006/relationships/ctrlProp"/><Relationship Id="rId192" Target="../ctrlProps/ctrlProp189.xml" Type="http://schemas.openxmlformats.org/officeDocument/2006/relationships/ctrlProp"/><Relationship Id="rId193" Target="../ctrlProps/ctrlProp190.xml" Type="http://schemas.openxmlformats.org/officeDocument/2006/relationships/ctrlProp"/><Relationship Id="rId194" Target="../ctrlProps/ctrlProp191.xml" Type="http://schemas.openxmlformats.org/officeDocument/2006/relationships/ctrlProp"/><Relationship Id="rId195" Target="../ctrlProps/ctrlProp192.xml" Type="http://schemas.openxmlformats.org/officeDocument/2006/relationships/ctrlProp"/><Relationship Id="rId196" Target="../ctrlProps/ctrlProp193.xml" Type="http://schemas.openxmlformats.org/officeDocument/2006/relationships/ctrlProp"/><Relationship Id="rId197" Target="../ctrlProps/ctrlProp194.xml" Type="http://schemas.openxmlformats.org/officeDocument/2006/relationships/ctrlProp"/><Relationship Id="rId198" Target="../ctrlProps/ctrlProp195.xml" Type="http://schemas.openxmlformats.org/officeDocument/2006/relationships/ctrlProp"/><Relationship Id="rId199" Target="../ctrlProps/ctrlProp19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00" Target="../ctrlProps/ctrlProp197.xml" Type="http://schemas.openxmlformats.org/officeDocument/2006/relationships/ctrlProp"/><Relationship Id="rId201" Target="../ctrlProps/ctrlProp198.xml" Type="http://schemas.openxmlformats.org/officeDocument/2006/relationships/ctrlProp"/><Relationship Id="rId202" Target="../ctrlProps/ctrlProp199.xml" Type="http://schemas.openxmlformats.org/officeDocument/2006/relationships/ctrlProp"/><Relationship Id="rId203" Target="../ctrlProps/ctrlProp200.xml" Type="http://schemas.openxmlformats.org/officeDocument/2006/relationships/ctrlProp"/><Relationship Id="rId204" Target="../ctrlProps/ctrlProp201.xml" Type="http://schemas.openxmlformats.org/officeDocument/2006/relationships/ctrlProp"/><Relationship Id="rId205" Target="../ctrlProps/ctrlProp202.xml" Type="http://schemas.openxmlformats.org/officeDocument/2006/relationships/ctrlProp"/><Relationship Id="rId206" Target="../ctrlProps/ctrlProp203.xml" Type="http://schemas.openxmlformats.org/officeDocument/2006/relationships/ctrlProp"/><Relationship Id="rId207" Target="../ctrlProps/ctrlProp204.xml" Type="http://schemas.openxmlformats.org/officeDocument/2006/relationships/ctrlProp"/><Relationship Id="rId208" Target="../ctrlProps/ctrlProp205.xml" Type="http://schemas.openxmlformats.org/officeDocument/2006/relationships/ctrlProp"/><Relationship Id="rId209" Target="../ctrlProps/ctrlProp206.xml" Type="http://schemas.openxmlformats.org/officeDocument/2006/relationships/ctrlProp"/><Relationship Id="rId21" Target="../ctrlProps/ctrlProp18.xml" Type="http://schemas.openxmlformats.org/officeDocument/2006/relationships/ctrlProp"/><Relationship Id="rId210" Target="../ctrlProps/ctrlProp207.xml" Type="http://schemas.openxmlformats.org/officeDocument/2006/relationships/ctrlProp"/><Relationship Id="rId211" Target="../ctrlProps/ctrlProp208.xml" Type="http://schemas.openxmlformats.org/officeDocument/2006/relationships/ctrlProp"/><Relationship Id="rId212" Target="../ctrlProps/ctrlProp209.xml" Type="http://schemas.openxmlformats.org/officeDocument/2006/relationships/ctrlProp"/><Relationship Id="rId213" Target="../ctrlProps/ctrlProp210.xml" Type="http://schemas.openxmlformats.org/officeDocument/2006/relationships/ctrlProp"/><Relationship Id="rId214" Target="../ctrlProps/ctrlProp211.xml" Type="http://schemas.openxmlformats.org/officeDocument/2006/relationships/ctrlProp"/><Relationship Id="rId215" Target="../ctrlProps/ctrlProp212.xml" Type="http://schemas.openxmlformats.org/officeDocument/2006/relationships/ctrlProp"/><Relationship Id="rId216" Target="../ctrlProps/ctrlProp213.xml" Type="http://schemas.openxmlformats.org/officeDocument/2006/relationships/ctrlProp"/><Relationship Id="rId217" Target="../ctrlProps/ctrlProp214.xml" Type="http://schemas.openxmlformats.org/officeDocument/2006/relationships/ctrlProp"/><Relationship Id="rId218" Target="../ctrlProps/ctrlProp215.xml" Type="http://schemas.openxmlformats.org/officeDocument/2006/relationships/ctrlProp"/><Relationship Id="rId219" Target="../ctrlProps/ctrlProp216.xml" Type="http://schemas.openxmlformats.org/officeDocument/2006/relationships/ctrlProp"/><Relationship Id="rId22" Target="../ctrlProps/ctrlProp19.xml" Type="http://schemas.openxmlformats.org/officeDocument/2006/relationships/ctrlProp"/><Relationship Id="rId220" Target="../ctrlProps/ctrlProp217.xml" Type="http://schemas.openxmlformats.org/officeDocument/2006/relationships/ctrlProp"/><Relationship Id="rId221" Target="../ctrlProps/ctrlProp218.xml" Type="http://schemas.openxmlformats.org/officeDocument/2006/relationships/ctrlProp"/><Relationship Id="rId222" Target="../ctrlProps/ctrlProp219.xml" Type="http://schemas.openxmlformats.org/officeDocument/2006/relationships/ctrlProp"/><Relationship Id="rId223" Target="../ctrlProps/ctrlProp220.xml" Type="http://schemas.openxmlformats.org/officeDocument/2006/relationships/ctrlProp"/><Relationship Id="rId224" Target="../ctrlProps/ctrlProp221.xml" Type="http://schemas.openxmlformats.org/officeDocument/2006/relationships/ctrlProp"/><Relationship Id="rId225" Target="../ctrlProps/ctrlProp222.xml" Type="http://schemas.openxmlformats.org/officeDocument/2006/relationships/ctrlProp"/><Relationship Id="rId226" Target="../ctrlProps/ctrlProp223.xml" Type="http://schemas.openxmlformats.org/officeDocument/2006/relationships/ctrlProp"/><Relationship Id="rId227" Target="../ctrlProps/ctrlProp224.xml" Type="http://schemas.openxmlformats.org/officeDocument/2006/relationships/ctrlProp"/><Relationship Id="rId228" Target="../ctrlProps/ctrlProp225.xml" Type="http://schemas.openxmlformats.org/officeDocument/2006/relationships/ctrlProp"/><Relationship Id="rId229" Target="../ctrlProps/ctrlProp226.xml" Type="http://schemas.openxmlformats.org/officeDocument/2006/relationships/ctrlProp"/><Relationship Id="rId23" Target="../ctrlProps/ctrlProp20.xml" Type="http://schemas.openxmlformats.org/officeDocument/2006/relationships/ctrlProp"/><Relationship Id="rId230" Target="../ctrlProps/ctrlProp227.xml" Type="http://schemas.openxmlformats.org/officeDocument/2006/relationships/ctrlProp"/><Relationship Id="rId231" Target="../ctrlProps/ctrlProp228.xml" Type="http://schemas.openxmlformats.org/officeDocument/2006/relationships/ctrlProp"/><Relationship Id="rId232" Target="../ctrlProps/ctrlProp229.xml" Type="http://schemas.openxmlformats.org/officeDocument/2006/relationships/ctrlProp"/><Relationship Id="rId233" Target="../ctrlProps/ctrlProp230.xml" Type="http://schemas.openxmlformats.org/officeDocument/2006/relationships/ctrlProp"/><Relationship Id="rId234" Target="../ctrlProps/ctrlProp231.xml" Type="http://schemas.openxmlformats.org/officeDocument/2006/relationships/ctrlProp"/><Relationship Id="rId235" Target="../ctrlProps/ctrlProp232.xml" Type="http://schemas.openxmlformats.org/officeDocument/2006/relationships/ctrlProp"/><Relationship Id="rId236" Target="../ctrlProps/ctrlProp233.xml" Type="http://schemas.openxmlformats.org/officeDocument/2006/relationships/ctrlProp"/><Relationship Id="rId237" Target="../ctrlProps/ctrlProp234.xml" Type="http://schemas.openxmlformats.org/officeDocument/2006/relationships/ctrlProp"/><Relationship Id="rId238" Target="../ctrlProps/ctrlProp235.xml" Type="http://schemas.openxmlformats.org/officeDocument/2006/relationships/ctrlProp"/><Relationship Id="rId239" Target="../ctrlProps/ctrlProp236.xml" Type="http://schemas.openxmlformats.org/officeDocument/2006/relationships/ctrlProp"/><Relationship Id="rId24" Target="../ctrlProps/ctrlProp21.xml" Type="http://schemas.openxmlformats.org/officeDocument/2006/relationships/ctrlProp"/><Relationship Id="rId240" Target="../ctrlProps/ctrlProp237.xml" Type="http://schemas.openxmlformats.org/officeDocument/2006/relationships/ctrlProp"/><Relationship Id="rId241" Target="../ctrlProps/ctrlProp238.xml" Type="http://schemas.openxmlformats.org/officeDocument/2006/relationships/ctrlProp"/><Relationship Id="rId242" Target="../ctrlProps/ctrlProp239.xml" Type="http://schemas.openxmlformats.org/officeDocument/2006/relationships/ctrlProp"/><Relationship Id="rId243" Target="../ctrlProps/ctrlProp240.xml" Type="http://schemas.openxmlformats.org/officeDocument/2006/relationships/ctrlProp"/><Relationship Id="rId244" Target="../ctrlProps/ctrlProp241.xml" Type="http://schemas.openxmlformats.org/officeDocument/2006/relationships/ctrlProp"/><Relationship Id="rId245" Target="../ctrlProps/ctrlProp242.xml" Type="http://schemas.openxmlformats.org/officeDocument/2006/relationships/ctrlProp"/><Relationship Id="rId246" Target="../ctrlProps/ctrlProp243.xml" Type="http://schemas.openxmlformats.org/officeDocument/2006/relationships/ctrlProp"/><Relationship Id="rId247" Target="../ctrlProps/ctrlProp244.xml" Type="http://schemas.openxmlformats.org/officeDocument/2006/relationships/ctrlProp"/><Relationship Id="rId248" Target="../ctrlProps/ctrlProp245.xml" Type="http://schemas.openxmlformats.org/officeDocument/2006/relationships/ctrlProp"/><Relationship Id="rId249" Target="../ctrlProps/ctrlProp246.xml" Type="http://schemas.openxmlformats.org/officeDocument/2006/relationships/ctrlProp"/><Relationship Id="rId25" Target="../ctrlProps/ctrlProp22.xml" Type="http://schemas.openxmlformats.org/officeDocument/2006/relationships/ctrlProp"/><Relationship Id="rId250" Target="../ctrlProps/ctrlProp247.xml" Type="http://schemas.openxmlformats.org/officeDocument/2006/relationships/ctrlProp"/><Relationship Id="rId251" Target="../ctrlProps/ctrlProp248.xml" Type="http://schemas.openxmlformats.org/officeDocument/2006/relationships/ctrlProp"/><Relationship Id="rId252" Target="../ctrlProps/ctrlProp249.xml" Type="http://schemas.openxmlformats.org/officeDocument/2006/relationships/ctrlProp"/><Relationship Id="rId253" Target="../ctrlProps/ctrlProp250.xml" Type="http://schemas.openxmlformats.org/officeDocument/2006/relationships/ctrlProp"/><Relationship Id="rId254" Target="../ctrlProps/ctrlProp251.xml" Type="http://schemas.openxmlformats.org/officeDocument/2006/relationships/ctrlProp"/><Relationship Id="rId255" Target="../ctrlProps/ctrlProp252.xml" Type="http://schemas.openxmlformats.org/officeDocument/2006/relationships/ctrlProp"/><Relationship Id="rId256" Target="../ctrlProps/ctrlProp253.xml" Type="http://schemas.openxmlformats.org/officeDocument/2006/relationships/ctrlProp"/><Relationship Id="rId257" Target="../ctrlProps/ctrlProp254.xml" Type="http://schemas.openxmlformats.org/officeDocument/2006/relationships/ctrlProp"/><Relationship Id="rId258" Target="../ctrlProps/ctrlProp255.xml" Type="http://schemas.openxmlformats.org/officeDocument/2006/relationships/ctrlProp"/><Relationship Id="rId259" Target="../ctrlProps/ctrlProp256.xml" Type="http://schemas.openxmlformats.org/officeDocument/2006/relationships/ctrlProp"/><Relationship Id="rId26" Target="../ctrlProps/ctrlProp23.xml" Type="http://schemas.openxmlformats.org/officeDocument/2006/relationships/ctrlProp"/><Relationship Id="rId260" Target="../ctrlProps/ctrlProp257.xml" Type="http://schemas.openxmlformats.org/officeDocument/2006/relationships/ctrlProp"/><Relationship Id="rId261" Target="../ctrlProps/ctrlProp258.xml" Type="http://schemas.openxmlformats.org/officeDocument/2006/relationships/ctrlProp"/><Relationship Id="rId262" Target="../ctrlProps/ctrlProp259.xml" Type="http://schemas.openxmlformats.org/officeDocument/2006/relationships/ctrlProp"/><Relationship Id="rId263" Target="../ctrlProps/ctrlProp260.xml" Type="http://schemas.openxmlformats.org/officeDocument/2006/relationships/ctrlProp"/><Relationship Id="rId264" Target="../ctrlProps/ctrlProp261.xml" Type="http://schemas.openxmlformats.org/officeDocument/2006/relationships/ctrlProp"/><Relationship Id="rId265" Target="../ctrlProps/ctrlProp262.xml" Type="http://schemas.openxmlformats.org/officeDocument/2006/relationships/ctrlProp"/><Relationship Id="rId266" Target="../ctrlProps/ctrlProp263.xml" Type="http://schemas.openxmlformats.org/officeDocument/2006/relationships/ctrlProp"/><Relationship Id="rId267" Target="../ctrlProps/ctrlProp264.xml" Type="http://schemas.openxmlformats.org/officeDocument/2006/relationships/ctrlProp"/><Relationship Id="rId268" Target="../ctrlProps/ctrlProp265.xml" Type="http://schemas.openxmlformats.org/officeDocument/2006/relationships/ctrlProp"/><Relationship Id="rId269" Target="../ctrlProps/ctrlProp266.xml" Type="http://schemas.openxmlformats.org/officeDocument/2006/relationships/ctrlProp"/><Relationship Id="rId27" Target="../ctrlProps/ctrlProp24.xml" Type="http://schemas.openxmlformats.org/officeDocument/2006/relationships/ctrlProp"/><Relationship Id="rId270" Target="../ctrlProps/ctrlProp267.xml" Type="http://schemas.openxmlformats.org/officeDocument/2006/relationships/ctrlProp"/><Relationship Id="rId271" Target="../ctrlProps/ctrlProp268.xml" Type="http://schemas.openxmlformats.org/officeDocument/2006/relationships/ctrlProp"/><Relationship Id="rId272" Target="../ctrlProps/ctrlProp269.xml" Type="http://schemas.openxmlformats.org/officeDocument/2006/relationships/ctrlProp"/><Relationship Id="rId273" Target="../ctrlProps/ctrlProp270.xml" Type="http://schemas.openxmlformats.org/officeDocument/2006/relationships/ctrlProp"/><Relationship Id="rId274" Target="../ctrlProps/ctrlProp271.xml" Type="http://schemas.openxmlformats.org/officeDocument/2006/relationships/ctrlProp"/><Relationship Id="rId275" Target="../ctrlProps/ctrlProp272.xml" Type="http://schemas.openxmlformats.org/officeDocument/2006/relationships/ctrlProp"/><Relationship Id="rId276" Target="../ctrlProps/ctrlProp273.xml" Type="http://schemas.openxmlformats.org/officeDocument/2006/relationships/ctrlProp"/><Relationship Id="rId277" Target="../ctrlProps/ctrlProp274.xml" Type="http://schemas.openxmlformats.org/officeDocument/2006/relationships/ctrlProp"/><Relationship Id="rId278" Target="../ctrlProps/ctrlProp275.xml" Type="http://schemas.openxmlformats.org/officeDocument/2006/relationships/ctrlProp"/><Relationship Id="rId279" Target="../ctrlProps/ctrlProp276.xml" Type="http://schemas.openxmlformats.org/officeDocument/2006/relationships/ctrlProp"/><Relationship Id="rId28" Target="../ctrlProps/ctrlProp25.xml" Type="http://schemas.openxmlformats.org/officeDocument/2006/relationships/ctrlProp"/><Relationship Id="rId280" Target="../ctrlProps/ctrlProp277.xml" Type="http://schemas.openxmlformats.org/officeDocument/2006/relationships/ctrlProp"/><Relationship Id="rId281" Target="../ctrlProps/ctrlProp278.xml" Type="http://schemas.openxmlformats.org/officeDocument/2006/relationships/ctrlProp"/><Relationship Id="rId282" Target="../ctrlProps/ctrlProp279.xml" Type="http://schemas.openxmlformats.org/officeDocument/2006/relationships/ctrlProp"/><Relationship Id="rId283" Target="../ctrlProps/ctrlProp280.xml" Type="http://schemas.openxmlformats.org/officeDocument/2006/relationships/ctrlProp"/><Relationship Id="rId284" Target="../ctrlProps/ctrlProp281.xml" Type="http://schemas.openxmlformats.org/officeDocument/2006/relationships/ctrlProp"/><Relationship Id="rId285" Target="../ctrlProps/ctrlProp282.xml" Type="http://schemas.openxmlformats.org/officeDocument/2006/relationships/ctrlProp"/><Relationship Id="rId286" Target="../ctrlProps/ctrlProp283.xml" Type="http://schemas.openxmlformats.org/officeDocument/2006/relationships/ctrlProp"/><Relationship Id="rId287" Target="../ctrlProps/ctrlProp284.xml" Type="http://schemas.openxmlformats.org/officeDocument/2006/relationships/ctrlProp"/><Relationship Id="rId288" Target="../ctrlProps/ctrlProp285.xml" Type="http://schemas.openxmlformats.org/officeDocument/2006/relationships/ctrlProp"/><Relationship Id="rId289" Target="../ctrlProps/ctrlProp286.xml" Type="http://schemas.openxmlformats.org/officeDocument/2006/relationships/ctrlProp"/><Relationship Id="rId29" Target="../ctrlProps/ctrlProp26.xml" Type="http://schemas.openxmlformats.org/officeDocument/2006/relationships/ctrlProp"/><Relationship Id="rId290" Target="../ctrlProps/ctrlProp287.xml" Type="http://schemas.openxmlformats.org/officeDocument/2006/relationships/ctrlProp"/><Relationship Id="rId291" Target="../ctrlProps/ctrlProp288.xml" Type="http://schemas.openxmlformats.org/officeDocument/2006/relationships/ctrlProp"/><Relationship Id="rId292" Target="../ctrlProps/ctrlProp289.xml" Type="http://schemas.openxmlformats.org/officeDocument/2006/relationships/ctrlProp"/><Relationship Id="rId293" Target="../ctrlProps/ctrlProp290.xml" Type="http://schemas.openxmlformats.org/officeDocument/2006/relationships/ctrlProp"/><Relationship Id="rId294" Target="../ctrlProps/ctrlProp291.xml" Type="http://schemas.openxmlformats.org/officeDocument/2006/relationships/ctrlProp"/><Relationship Id="rId295" Target="../ctrlProps/ctrlProp292.xml" Type="http://schemas.openxmlformats.org/officeDocument/2006/relationships/ctrlProp"/><Relationship Id="rId296" Target="../ctrlProps/ctrlProp293.xml" Type="http://schemas.openxmlformats.org/officeDocument/2006/relationships/ctrlProp"/><Relationship Id="rId297" Target="../ctrlProps/ctrlProp294.xml" Type="http://schemas.openxmlformats.org/officeDocument/2006/relationships/ctrlProp"/><Relationship Id="rId298" Target="../ctrlProps/ctrlProp295.xml" Type="http://schemas.openxmlformats.org/officeDocument/2006/relationships/ctrlProp"/><Relationship Id="rId299" Target="../ctrlProps/ctrlProp29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00" Target="../ctrlProps/ctrlProp297.xml" Type="http://schemas.openxmlformats.org/officeDocument/2006/relationships/ctrlProp"/><Relationship Id="rId301" Target="../ctrlProps/ctrlProp298.xml" Type="http://schemas.openxmlformats.org/officeDocument/2006/relationships/ctrlProp"/><Relationship Id="rId302" Target="../ctrlProps/ctrlProp299.xml" Type="http://schemas.openxmlformats.org/officeDocument/2006/relationships/ctrlProp"/><Relationship Id="rId303" Target="../ctrlProps/ctrlProp300.xml" Type="http://schemas.openxmlformats.org/officeDocument/2006/relationships/ctrlProp"/><Relationship Id="rId304" Target="../ctrlProps/ctrlProp301.xml" Type="http://schemas.openxmlformats.org/officeDocument/2006/relationships/ctrlProp"/><Relationship Id="rId305" Target="../ctrlProps/ctrlProp302.xml" Type="http://schemas.openxmlformats.org/officeDocument/2006/relationships/ctrlProp"/><Relationship Id="rId306" Target="../ctrlProps/ctrlProp303.xml" Type="http://schemas.openxmlformats.org/officeDocument/2006/relationships/ctrlProp"/><Relationship Id="rId307" Target="../ctrlProps/ctrlProp304.xml" Type="http://schemas.openxmlformats.org/officeDocument/2006/relationships/ctrlProp"/><Relationship Id="rId308" Target="../ctrlProps/ctrlProp305.xml" Type="http://schemas.openxmlformats.org/officeDocument/2006/relationships/ctrlProp"/><Relationship Id="rId309" Target="../ctrlProps/ctrlProp306.xml" Type="http://schemas.openxmlformats.org/officeDocument/2006/relationships/ctrlProp"/><Relationship Id="rId31" Target="../ctrlProps/ctrlProp28.xml" Type="http://schemas.openxmlformats.org/officeDocument/2006/relationships/ctrlProp"/><Relationship Id="rId310" Target="../ctrlProps/ctrlProp307.xml" Type="http://schemas.openxmlformats.org/officeDocument/2006/relationships/ctrlProp"/><Relationship Id="rId311" Target="../ctrlProps/ctrlProp308.xml" Type="http://schemas.openxmlformats.org/officeDocument/2006/relationships/ctrlProp"/><Relationship Id="rId312" Target="../ctrlProps/ctrlProp309.xml" Type="http://schemas.openxmlformats.org/officeDocument/2006/relationships/ctrlProp"/><Relationship Id="rId313" Target="../ctrlProps/ctrlProp310.xml" Type="http://schemas.openxmlformats.org/officeDocument/2006/relationships/ctrlProp"/><Relationship Id="rId314" Target="../ctrlProps/ctrlProp311.xml" Type="http://schemas.openxmlformats.org/officeDocument/2006/relationships/ctrlProp"/><Relationship Id="rId315" Target="../ctrlProps/ctrlProp312.xml" Type="http://schemas.openxmlformats.org/officeDocument/2006/relationships/ctrlProp"/><Relationship Id="rId316" Target="../ctrlProps/ctrlProp313.xml" Type="http://schemas.openxmlformats.org/officeDocument/2006/relationships/ctrlProp"/><Relationship Id="rId317" Target="../ctrlProps/ctrlProp314.xml" Type="http://schemas.openxmlformats.org/officeDocument/2006/relationships/ctrlProp"/><Relationship Id="rId318" Target="../ctrlProps/ctrlProp315.xml" Type="http://schemas.openxmlformats.org/officeDocument/2006/relationships/ctrlProp"/><Relationship Id="rId319" Target="../ctrlProps/ctrlProp316.xml" Type="http://schemas.openxmlformats.org/officeDocument/2006/relationships/ctrlProp"/><Relationship Id="rId32" Target="../ctrlProps/ctrlProp29.xml" Type="http://schemas.openxmlformats.org/officeDocument/2006/relationships/ctrlProp"/><Relationship Id="rId320" Target="../ctrlProps/ctrlProp317.xml" Type="http://schemas.openxmlformats.org/officeDocument/2006/relationships/ctrlProp"/><Relationship Id="rId321" Target="../ctrlProps/ctrlProp318.xml" Type="http://schemas.openxmlformats.org/officeDocument/2006/relationships/ctrlProp"/><Relationship Id="rId322" Target="../ctrlProps/ctrlProp319.xml" Type="http://schemas.openxmlformats.org/officeDocument/2006/relationships/ctrlProp"/><Relationship Id="rId323" Target="../ctrlProps/ctrlProp320.xml" Type="http://schemas.openxmlformats.org/officeDocument/2006/relationships/ctrlProp"/><Relationship Id="rId324" Target="../ctrlProps/ctrlProp321.xml" Type="http://schemas.openxmlformats.org/officeDocument/2006/relationships/ctrlProp"/><Relationship Id="rId325" Target="../ctrlProps/ctrlProp322.xml" Type="http://schemas.openxmlformats.org/officeDocument/2006/relationships/ctrlProp"/><Relationship Id="rId326" Target="../ctrlProps/ctrlProp323.xml" Type="http://schemas.openxmlformats.org/officeDocument/2006/relationships/ctrlProp"/><Relationship Id="rId327" Target="../ctrlProps/ctrlProp324.xml" Type="http://schemas.openxmlformats.org/officeDocument/2006/relationships/ctrlProp"/><Relationship Id="rId328" Target="../ctrlProps/ctrlProp325.xml" Type="http://schemas.openxmlformats.org/officeDocument/2006/relationships/ctrlProp"/><Relationship Id="rId329" Target="../ctrlProps/ctrlProp326.xml" Type="http://schemas.openxmlformats.org/officeDocument/2006/relationships/ctrlProp"/><Relationship Id="rId33" Target="../ctrlProps/ctrlProp30.xml" Type="http://schemas.openxmlformats.org/officeDocument/2006/relationships/ctrlProp"/><Relationship Id="rId330" Target="../ctrlProps/ctrlProp327.xml" Type="http://schemas.openxmlformats.org/officeDocument/2006/relationships/ctrlProp"/><Relationship Id="rId331" Target="../ctrlProps/ctrlProp328.xml" Type="http://schemas.openxmlformats.org/officeDocument/2006/relationships/ctrlProp"/><Relationship Id="rId332" Target="../ctrlProps/ctrlProp329.xml" Type="http://schemas.openxmlformats.org/officeDocument/2006/relationships/ctrlProp"/><Relationship Id="rId333" Target="../ctrlProps/ctrlProp330.xml" Type="http://schemas.openxmlformats.org/officeDocument/2006/relationships/ctrlProp"/><Relationship Id="rId334" Target="../ctrlProps/ctrlProp331.xml" Type="http://schemas.openxmlformats.org/officeDocument/2006/relationships/ctrlProp"/><Relationship Id="rId335" Target="../ctrlProps/ctrlProp332.xml" Type="http://schemas.openxmlformats.org/officeDocument/2006/relationships/ctrlProp"/><Relationship Id="rId336" Target="../ctrlProps/ctrlProp333.xml" Type="http://schemas.openxmlformats.org/officeDocument/2006/relationships/ctrlProp"/><Relationship Id="rId337" Target="../ctrlProps/ctrlProp334.xml" Type="http://schemas.openxmlformats.org/officeDocument/2006/relationships/ctrlProp"/><Relationship Id="rId338" Target="../ctrlProps/ctrlProp335.xml" Type="http://schemas.openxmlformats.org/officeDocument/2006/relationships/ctrlProp"/><Relationship Id="rId339" Target="../ctrlProps/ctrlProp336.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59" Target="../ctrlProps/ctrlProp56.xml" Type="http://schemas.openxmlformats.org/officeDocument/2006/relationships/ctrlProp"/><Relationship Id="rId6" Target="../ctrlProps/ctrlProp3.xml" Type="http://schemas.openxmlformats.org/officeDocument/2006/relationships/ctrlProp"/><Relationship Id="rId60" Target="../ctrlProps/ctrlProp57.xml" Type="http://schemas.openxmlformats.org/officeDocument/2006/relationships/ctrlProp"/><Relationship Id="rId61" Target="../ctrlProps/ctrlProp58.xml" Type="http://schemas.openxmlformats.org/officeDocument/2006/relationships/ctrlProp"/><Relationship Id="rId62" Target="../ctrlProps/ctrlProp59.xml" Type="http://schemas.openxmlformats.org/officeDocument/2006/relationships/ctrlProp"/><Relationship Id="rId63" Target="../ctrlProps/ctrlProp60.xml" Type="http://schemas.openxmlformats.org/officeDocument/2006/relationships/ctrlProp"/><Relationship Id="rId64" Target="../ctrlProps/ctrlProp61.xml" Type="http://schemas.openxmlformats.org/officeDocument/2006/relationships/ctrlProp"/><Relationship Id="rId65" Target="../ctrlProps/ctrlProp62.xml" Type="http://schemas.openxmlformats.org/officeDocument/2006/relationships/ctrlProp"/><Relationship Id="rId66" Target="../ctrlProps/ctrlProp63.xml" Type="http://schemas.openxmlformats.org/officeDocument/2006/relationships/ctrlProp"/><Relationship Id="rId67" Target="../ctrlProps/ctrlProp64.xml" Type="http://schemas.openxmlformats.org/officeDocument/2006/relationships/ctrlProp"/><Relationship Id="rId68" Target="../ctrlProps/ctrlProp65.xml" Type="http://schemas.openxmlformats.org/officeDocument/2006/relationships/ctrlProp"/><Relationship Id="rId69" Target="../ctrlProps/ctrlProp66.xml" Type="http://schemas.openxmlformats.org/officeDocument/2006/relationships/ctrlProp"/><Relationship Id="rId7" Target="../ctrlProps/ctrlProp4.xml" Type="http://schemas.openxmlformats.org/officeDocument/2006/relationships/ctrlProp"/><Relationship Id="rId70" Target="../ctrlProps/ctrlProp67.xml" Type="http://schemas.openxmlformats.org/officeDocument/2006/relationships/ctrlProp"/><Relationship Id="rId71" Target="../ctrlProps/ctrlProp68.xml" Type="http://schemas.openxmlformats.org/officeDocument/2006/relationships/ctrlProp"/><Relationship Id="rId72" Target="../ctrlProps/ctrlProp69.xml" Type="http://schemas.openxmlformats.org/officeDocument/2006/relationships/ctrlProp"/><Relationship Id="rId73" Target="../ctrlProps/ctrlProp70.xml" Type="http://schemas.openxmlformats.org/officeDocument/2006/relationships/ctrlProp"/><Relationship Id="rId74" Target="../ctrlProps/ctrlProp71.xml" Type="http://schemas.openxmlformats.org/officeDocument/2006/relationships/ctrlProp"/><Relationship Id="rId75" Target="../ctrlProps/ctrlProp72.xml" Type="http://schemas.openxmlformats.org/officeDocument/2006/relationships/ctrlProp"/><Relationship Id="rId76" Target="../ctrlProps/ctrlProp73.xml" Type="http://schemas.openxmlformats.org/officeDocument/2006/relationships/ctrlProp"/><Relationship Id="rId77" Target="../ctrlProps/ctrlProp74.xml" Type="http://schemas.openxmlformats.org/officeDocument/2006/relationships/ctrlProp"/><Relationship Id="rId78" Target="../ctrlProps/ctrlProp75.xml" Type="http://schemas.openxmlformats.org/officeDocument/2006/relationships/ctrlProp"/><Relationship Id="rId79" Target="../ctrlProps/ctrlProp76.xml" Type="http://schemas.openxmlformats.org/officeDocument/2006/relationships/ctrlProp"/><Relationship Id="rId8" Target="../ctrlProps/ctrlProp5.xml" Type="http://schemas.openxmlformats.org/officeDocument/2006/relationships/ctrlProp"/><Relationship Id="rId80" Target="../ctrlProps/ctrlProp77.xml" Type="http://schemas.openxmlformats.org/officeDocument/2006/relationships/ctrlProp"/><Relationship Id="rId81" Target="../ctrlProps/ctrlProp78.xml" Type="http://schemas.openxmlformats.org/officeDocument/2006/relationships/ctrlProp"/><Relationship Id="rId82" Target="../ctrlProps/ctrlProp79.xml" Type="http://schemas.openxmlformats.org/officeDocument/2006/relationships/ctrlProp"/><Relationship Id="rId83" Target="../ctrlProps/ctrlProp80.xml" Type="http://schemas.openxmlformats.org/officeDocument/2006/relationships/ctrlProp"/><Relationship Id="rId84" Target="../ctrlProps/ctrlProp81.xml" Type="http://schemas.openxmlformats.org/officeDocument/2006/relationships/ctrlProp"/><Relationship Id="rId85" Target="../ctrlProps/ctrlProp82.xml" Type="http://schemas.openxmlformats.org/officeDocument/2006/relationships/ctrlProp"/><Relationship Id="rId86" Target="../ctrlProps/ctrlProp83.xml" Type="http://schemas.openxmlformats.org/officeDocument/2006/relationships/ctrlProp"/><Relationship Id="rId87" Target="../ctrlProps/ctrlProp84.xml" Type="http://schemas.openxmlformats.org/officeDocument/2006/relationships/ctrlProp"/><Relationship Id="rId88" Target="../ctrlProps/ctrlProp85.xml" Type="http://schemas.openxmlformats.org/officeDocument/2006/relationships/ctrlProp"/><Relationship Id="rId89" Target="../ctrlProps/ctrlProp86.xml" Type="http://schemas.openxmlformats.org/officeDocument/2006/relationships/ctrlProp"/><Relationship Id="rId9" Target="../ctrlProps/ctrlProp6.xml" Type="http://schemas.openxmlformats.org/officeDocument/2006/relationships/ctrlProp"/><Relationship Id="rId90" Target="../ctrlProps/ctrlProp87.xml" Type="http://schemas.openxmlformats.org/officeDocument/2006/relationships/ctrlProp"/><Relationship Id="rId91" Target="../ctrlProps/ctrlProp88.xml" Type="http://schemas.openxmlformats.org/officeDocument/2006/relationships/ctrlProp"/><Relationship Id="rId92" Target="../ctrlProps/ctrlProp89.xml" Type="http://schemas.openxmlformats.org/officeDocument/2006/relationships/ctrlProp"/><Relationship Id="rId93" Target="../ctrlProps/ctrlProp90.xml" Type="http://schemas.openxmlformats.org/officeDocument/2006/relationships/ctrlProp"/><Relationship Id="rId94" Target="../ctrlProps/ctrlProp91.xml" Type="http://schemas.openxmlformats.org/officeDocument/2006/relationships/ctrlProp"/><Relationship Id="rId95" Target="../ctrlProps/ctrlProp92.xml" Type="http://schemas.openxmlformats.org/officeDocument/2006/relationships/ctrlProp"/><Relationship Id="rId96" Target="../ctrlProps/ctrlProp93.xml" Type="http://schemas.openxmlformats.org/officeDocument/2006/relationships/ctrlProp"/><Relationship Id="rId97" Target="../ctrlProps/ctrlProp94.xml" Type="http://schemas.openxmlformats.org/officeDocument/2006/relationships/ctrlProp"/><Relationship Id="rId98" Target="../ctrlProps/ctrlProp95.xml" Type="http://schemas.openxmlformats.org/officeDocument/2006/relationships/ctrlProp"/><Relationship Id="rId99" Target="../ctrlProps/ctrlProp9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drawings/drawing8.xml" Type="http://schemas.openxmlformats.org/officeDocument/2006/relationships/drawing"/><Relationship Id="rId2" Target="../drawings/vmlDrawing2.vml" Type="http://schemas.openxmlformats.org/officeDocument/2006/relationships/vmlDrawing"/><Relationship Id="rId3" Target="../ctrlProps/ctrlProp337.xml" Type="http://schemas.openxmlformats.org/officeDocument/2006/relationships/ctrlProp"/><Relationship Id="rId4" Target="../ctrlProps/ctrlProp338.xml" Type="http://schemas.openxmlformats.org/officeDocument/2006/relationships/ctrlProp"/><Relationship Id="rId5" Target="../ctrlProps/ctrlProp339.xml" Type="http://schemas.openxmlformats.org/officeDocument/2006/relationships/ctrlProp"/><Relationship Id="rId6" Target="../ctrlProps/ctrlProp340.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91267-E083-4F91-AC83-78C3061EF95D}">
  <sheetPr transitionEvaluation="1">
    <tabColor rgb="FFFF0000"/>
  </sheetPr>
  <dimension ref="A1:AY482"/>
  <sheetViews>
    <sheetView showGridLines="0" showZeros="0" tabSelected="1" view="pageBreakPreview" zoomScaleNormal="100" zoomScaleSheetLayoutView="100" zoomScalePageLayoutView="70" workbookViewId="0">
      <selection activeCell="Q3" sqref="Q3:AX3"/>
    </sheetView>
  </sheetViews>
  <sheetFormatPr defaultColWidth="9" defaultRowHeight="15.5" x14ac:dyDescent="0.55000000000000004"/>
  <cols>
    <col min="1" max="27" width="1.58203125" style="192" customWidth="1"/>
    <col min="28" max="50" width="2.58203125" style="192" customWidth="1"/>
    <col min="51" max="51" width="9" style="190" customWidth="1"/>
    <col min="52" max="16384" width="9" style="190"/>
  </cols>
  <sheetData>
    <row r="1" spans="1:51" ht="19.5" customHeight="1" x14ac:dyDescent="0.55000000000000004">
      <c r="A1" s="265" t="s">
        <v>0</v>
      </c>
      <c r="B1" s="265"/>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265"/>
      <c r="AK1" s="265"/>
      <c r="AL1" s="265"/>
      <c r="AM1" s="265"/>
      <c r="AN1" s="265"/>
      <c r="AO1" s="265"/>
      <c r="AP1" s="265"/>
      <c r="AQ1" s="265"/>
      <c r="AR1" s="265"/>
      <c r="AS1" s="265"/>
      <c r="AT1" s="265"/>
      <c r="AU1" s="265"/>
      <c r="AV1" s="265"/>
      <c r="AW1" s="265"/>
      <c r="AX1" s="265"/>
      <c r="AY1" s="189"/>
    </row>
    <row r="2" spans="1:51" ht="19.5" customHeight="1" x14ac:dyDescent="0.55000000000000004">
      <c r="A2" s="316" t="s">
        <v>1</v>
      </c>
      <c r="B2" s="316"/>
      <c r="C2" s="316"/>
      <c r="D2" s="316"/>
      <c r="E2" s="316"/>
      <c r="F2" s="316"/>
      <c r="G2" s="316"/>
      <c r="H2" s="316"/>
      <c r="I2" s="316"/>
      <c r="J2" s="316"/>
      <c r="K2" s="316"/>
      <c r="L2" s="316"/>
      <c r="M2" s="316"/>
      <c r="N2" s="316"/>
      <c r="O2" s="316"/>
      <c r="P2" s="316"/>
      <c r="Q2" s="316"/>
      <c r="R2" s="316"/>
      <c r="S2" s="316"/>
      <c r="T2" s="316"/>
      <c r="U2" s="316"/>
      <c r="V2" s="316"/>
      <c r="W2" s="316"/>
      <c r="X2" s="316"/>
      <c r="Y2" s="316"/>
      <c r="Z2" s="316"/>
      <c r="AA2" s="316"/>
      <c r="AB2" s="316"/>
      <c r="AC2" s="316"/>
      <c r="AD2" s="316"/>
      <c r="AE2" s="316"/>
      <c r="AF2" s="316"/>
      <c r="AG2" s="316"/>
      <c r="AH2" s="316"/>
      <c r="AI2" s="316"/>
      <c r="AJ2" s="316"/>
      <c r="AK2" s="316"/>
      <c r="AL2" s="316"/>
      <c r="AM2" s="316"/>
      <c r="AN2" s="316"/>
      <c r="AO2" s="316"/>
      <c r="AP2" s="316"/>
      <c r="AQ2" s="316"/>
      <c r="AR2" s="316"/>
      <c r="AS2" s="316"/>
      <c r="AT2" s="316"/>
      <c r="AU2" s="316"/>
      <c r="AV2" s="316"/>
      <c r="AW2" s="316"/>
      <c r="AX2" s="316"/>
      <c r="AY2" s="189"/>
    </row>
    <row r="3" spans="1:51" ht="27" customHeight="1" x14ac:dyDescent="0.55000000000000004">
      <c r="B3" s="193"/>
      <c r="C3" s="249" t="s">
        <v>75</v>
      </c>
      <c r="D3" s="250"/>
      <c r="E3" s="250"/>
      <c r="F3" s="250"/>
      <c r="G3" s="250"/>
      <c r="H3" s="250"/>
      <c r="I3" s="250"/>
      <c r="J3" s="251"/>
      <c r="K3" s="222" t="s">
        <v>73</v>
      </c>
      <c r="L3" s="222"/>
      <c r="M3" s="222"/>
      <c r="N3" s="222"/>
      <c r="O3" s="222"/>
      <c r="P3" s="223"/>
      <c r="Q3" s="221"/>
      <c r="R3" s="222"/>
      <c r="S3" s="222"/>
      <c r="T3" s="222"/>
      <c r="U3" s="222"/>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3"/>
    </row>
    <row r="4" spans="1:51" ht="27" customHeight="1" x14ac:dyDescent="0.55000000000000004">
      <c r="B4" s="193"/>
      <c r="C4" s="252"/>
      <c r="D4" s="253"/>
      <c r="E4" s="253"/>
      <c r="F4" s="253"/>
      <c r="G4" s="253"/>
      <c r="H4" s="253"/>
      <c r="I4" s="253"/>
      <c r="J4" s="254"/>
      <c r="K4" s="222" t="s">
        <v>74</v>
      </c>
      <c r="L4" s="222"/>
      <c r="M4" s="222"/>
      <c r="N4" s="222"/>
      <c r="O4" s="222"/>
      <c r="P4" s="223"/>
      <c r="Q4" s="221"/>
      <c r="R4" s="222"/>
      <c r="S4" s="222"/>
      <c r="T4" s="222"/>
      <c r="U4" s="222"/>
      <c r="V4" s="222"/>
      <c r="W4" s="222"/>
      <c r="X4" s="222"/>
      <c r="Y4" s="222"/>
      <c r="Z4" s="222"/>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3"/>
    </row>
    <row r="5" spans="1:51" ht="27" customHeight="1" x14ac:dyDescent="0.55000000000000004">
      <c r="B5" s="193"/>
      <c r="C5" s="385" t="s">
        <v>429</v>
      </c>
      <c r="D5" s="386"/>
      <c r="E5" s="386"/>
      <c r="F5" s="386"/>
      <c r="G5" s="386"/>
      <c r="H5" s="386"/>
      <c r="I5" s="386"/>
      <c r="J5" s="386"/>
      <c r="K5" s="386"/>
      <c r="L5" s="386"/>
      <c r="M5" s="386"/>
      <c r="N5" s="386"/>
      <c r="O5" s="386"/>
      <c r="P5" s="387"/>
      <c r="Q5" s="237"/>
      <c r="R5" s="238"/>
      <c r="S5" s="238"/>
      <c r="T5" s="238"/>
      <c r="U5" s="238"/>
      <c r="V5" s="238"/>
      <c r="W5" s="238"/>
      <c r="X5" s="238"/>
      <c r="Y5" s="238"/>
      <c r="Z5" s="238"/>
      <c r="AA5" s="238"/>
      <c r="AB5" s="238"/>
      <c r="AC5" s="238"/>
      <c r="AD5" s="238"/>
      <c r="AE5" s="238"/>
      <c r="AF5" s="238"/>
      <c r="AG5" s="238"/>
      <c r="AH5" s="238"/>
      <c r="AI5" s="238"/>
      <c r="AJ5" s="238"/>
      <c r="AK5" s="238"/>
      <c r="AL5" s="238"/>
      <c r="AM5" s="238"/>
      <c r="AN5" s="238"/>
      <c r="AO5" s="238"/>
      <c r="AP5" s="238"/>
      <c r="AQ5" s="238"/>
      <c r="AR5" s="238"/>
      <c r="AS5" s="238"/>
      <c r="AT5" s="238"/>
      <c r="AU5" s="238"/>
      <c r="AV5" s="238"/>
      <c r="AW5" s="238"/>
      <c r="AX5" s="239"/>
    </row>
    <row r="6" spans="1:51" ht="27" customHeight="1" x14ac:dyDescent="0.55000000000000004">
      <c r="B6" s="193"/>
      <c r="C6" s="385" t="s">
        <v>430</v>
      </c>
      <c r="D6" s="386"/>
      <c r="E6" s="386"/>
      <c r="F6" s="386"/>
      <c r="G6" s="386"/>
      <c r="H6" s="386"/>
      <c r="I6" s="386"/>
      <c r="J6" s="386"/>
      <c r="K6" s="386"/>
      <c r="L6" s="386"/>
      <c r="M6" s="386"/>
      <c r="N6" s="386"/>
      <c r="O6" s="386"/>
      <c r="P6" s="387"/>
      <c r="Q6" s="221"/>
      <c r="R6" s="222"/>
      <c r="S6" s="222"/>
      <c r="T6" s="222"/>
      <c r="U6" s="222"/>
      <c r="V6" s="222"/>
      <c r="W6" s="222"/>
      <c r="X6" s="222"/>
      <c r="Y6" s="222"/>
      <c r="Z6" s="222"/>
      <c r="AA6" s="222"/>
      <c r="AB6" s="222"/>
      <c r="AC6" s="222"/>
      <c r="AD6" s="222"/>
      <c r="AE6" s="222"/>
      <c r="AF6" s="222"/>
      <c r="AG6" s="222"/>
      <c r="AH6" s="222"/>
      <c r="AI6" s="222"/>
      <c r="AJ6" s="222"/>
      <c r="AK6" s="222"/>
      <c r="AL6" s="222"/>
      <c r="AM6" s="222"/>
      <c r="AN6" s="222"/>
      <c r="AO6" s="222"/>
      <c r="AP6" s="222"/>
      <c r="AQ6" s="222"/>
      <c r="AR6" s="222"/>
      <c r="AS6" s="222"/>
      <c r="AT6" s="222"/>
      <c r="AU6" s="222"/>
      <c r="AV6" s="222"/>
      <c r="AW6" s="222"/>
      <c r="AX6" s="223"/>
    </row>
    <row r="7" spans="1:51" ht="24" customHeight="1" x14ac:dyDescent="0.55000000000000004">
      <c r="B7" s="264"/>
      <c r="C7" s="241"/>
      <c r="D7" s="241"/>
      <c r="E7" s="241"/>
      <c r="F7" s="241"/>
      <c r="G7" s="241"/>
      <c r="H7" s="241"/>
      <c r="I7" s="241"/>
      <c r="J7" s="241"/>
      <c r="K7" s="241"/>
      <c r="L7" s="241"/>
      <c r="M7" s="241"/>
      <c r="N7" s="241"/>
      <c r="O7" s="264"/>
      <c r="P7" s="264"/>
      <c r="Q7" s="264"/>
      <c r="R7" s="264"/>
      <c r="S7" s="264"/>
      <c r="T7" s="264"/>
      <c r="U7" s="264"/>
      <c r="V7" s="264"/>
      <c r="W7" s="264"/>
      <c r="X7" s="264"/>
      <c r="Y7" s="264"/>
    </row>
    <row r="8" spans="1:51" ht="20.25" customHeight="1" x14ac:dyDescent="0.55000000000000004">
      <c r="A8" s="265" t="s">
        <v>2</v>
      </c>
      <c r="B8" s="265"/>
      <c r="C8" s="265"/>
      <c r="D8" s="265"/>
      <c r="E8" s="265"/>
      <c r="F8" s="265"/>
      <c r="G8" s="265"/>
      <c r="H8" s="265"/>
      <c r="I8" s="265"/>
      <c r="J8" s="265"/>
      <c r="K8" s="265"/>
      <c r="L8" s="265"/>
      <c r="M8" s="265"/>
      <c r="N8" s="265"/>
      <c r="O8" s="265"/>
      <c r="P8" s="265"/>
      <c r="Q8" s="265"/>
      <c r="R8" s="265"/>
      <c r="S8" s="265"/>
      <c r="T8" s="265"/>
      <c r="U8" s="265"/>
      <c r="V8" s="265"/>
      <c r="W8" s="265"/>
      <c r="X8" s="265"/>
      <c r="Y8" s="265"/>
      <c r="Z8" s="265"/>
      <c r="AA8" s="265"/>
      <c r="AB8" s="265"/>
      <c r="AC8" s="265"/>
      <c r="AD8" s="265"/>
      <c r="AE8" s="265"/>
      <c r="AF8" s="265"/>
      <c r="AG8" s="265"/>
      <c r="AH8" s="265"/>
      <c r="AI8" s="265"/>
      <c r="AJ8" s="265"/>
      <c r="AK8" s="265"/>
      <c r="AL8" s="265"/>
      <c r="AM8" s="265"/>
      <c r="AN8" s="265"/>
      <c r="AO8" s="265"/>
      <c r="AP8" s="265"/>
      <c r="AQ8" s="265"/>
      <c r="AR8" s="265"/>
      <c r="AS8" s="265"/>
      <c r="AT8" s="265"/>
      <c r="AU8" s="265"/>
      <c r="AV8" s="265"/>
      <c r="AW8" s="265"/>
    </row>
    <row r="9" spans="1:51" ht="20.25" customHeight="1" x14ac:dyDescent="0.55000000000000004">
      <c r="A9" s="265" t="s">
        <v>18</v>
      </c>
      <c r="B9" s="265"/>
      <c r="C9" s="265"/>
      <c r="D9" s="265"/>
      <c r="E9" s="265"/>
      <c r="F9" s="265"/>
      <c r="G9" s="265"/>
      <c r="H9" s="265"/>
      <c r="I9" s="265"/>
      <c r="J9" s="265"/>
      <c r="K9" s="265"/>
      <c r="L9" s="265"/>
      <c r="M9" s="265"/>
      <c r="N9" s="265"/>
      <c r="O9" s="265"/>
      <c r="P9" s="265"/>
      <c r="Q9" s="265"/>
      <c r="R9" s="265"/>
      <c r="S9" s="265"/>
      <c r="T9" s="265"/>
      <c r="U9" s="265"/>
      <c r="V9" s="265"/>
      <c r="W9" s="265"/>
      <c r="X9" s="265"/>
      <c r="Y9" s="265"/>
      <c r="Z9" s="265"/>
      <c r="AA9" s="265"/>
      <c r="AB9" s="265"/>
      <c r="AC9" s="265"/>
      <c r="AD9" s="265"/>
      <c r="AE9" s="265"/>
      <c r="AF9" s="265"/>
      <c r="AG9" s="265"/>
      <c r="AH9" s="265"/>
      <c r="AI9" s="265"/>
      <c r="AJ9" s="265"/>
      <c r="AK9" s="265"/>
      <c r="AL9" s="265"/>
      <c r="AM9" s="265"/>
      <c r="AN9" s="265"/>
      <c r="AO9" s="265"/>
      <c r="AP9" s="265"/>
      <c r="AQ9" s="265"/>
      <c r="AR9" s="265"/>
      <c r="AS9" s="265"/>
      <c r="AT9" s="265"/>
      <c r="AU9" s="265"/>
      <c r="AV9" s="265"/>
      <c r="AW9" s="265"/>
      <c r="AX9" s="265"/>
    </row>
    <row r="10" spans="1:51" ht="20.25" customHeight="1" x14ac:dyDescent="0.55000000000000004">
      <c r="A10" s="265" t="s">
        <v>76</v>
      </c>
      <c r="B10" s="265"/>
      <c r="C10" s="265"/>
      <c r="D10" s="265"/>
      <c r="E10" s="265"/>
      <c r="F10" s="265"/>
      <c r="G10" s="265"/>
      <c r="H10" s="265"/>
      <c r="I10" s="265"/>
      <c r="J10" s="265"/>
      <c r="K10" s="265"/>
      <c r="L10" s="265"/>
      <c r="M10" s="265"/>
      <c r="N10" s="265"/>
      <c r="O10" s="265"/>
      <c r="P10" s="265"/>
      <c r="Q10" s="265"/>
      <c r="R10" s="265"/>
      <c r="S10" s="265"/>
      <c r="T10" s="265"/>
      <c r="U10" s="265"/>
      <c r="V10" s="265"/>
      <c r="W10" s="265"/>
      <c r="X10" s="265"/>
      <c r="Y10" s="265"/>
      <c r="Z10" s="265"/>
      <c r="AA10" s="265"/>
      <c r="AB10" s="265"/>
      <c r="AC10" s="265"/>
      <c r="AD10" s="265"/>
      <c r="AE10" s="265"/>
      <c r="AF10" s="265"/>
      <c r="AG10" s="265"/>
      <c r="AH10" s="265"/>
      <c r="AI10" s="265"/>
      <c r="AJ10" s="265"/>
      <c r="AK10" s="265"/>
      <c r="AL10" s="265"/>
      <c r="AM10" s="265"/>
      <c r="AN10" s="265"/>
      <c r="AO10" s="265"/>
      <c r="AP10" s="265"/>
      <c r="AQ10" s="265"/>
      <c r="AR10" s="265"/>
      <c r="AS10" s="265"/>
      <c r="AT10" s="265"/>
      <c r="AU10" s="265"/>
      <c r="AV10" s="265"/>
      <c r="AW10" s="265"/>
    </row>
    <row r="11" spans="1:51" ht="30" customHeight="1" x14ac:dyDescent="0.55000000000000004">
      <c r="C11" s="221" t="s">
        <v>431</v>
      </c>
      <c r="D11" s="222"/>
      <c r="E11" s="222"/>
      <c r="F11" s="222"/>
      <c r="G11" s="222"/>
      <c r="H11" s="222"/>
      <c r="I11" s="222"/>
      <c r="J11" s="222"/>
      <c r="K11" s="223"/>
      <c r="L11" s="221" t="s">
        <v>528</v>
      </c>
      <c r="M11" s="222"/>
      <c r="N11" s="222"/>
      <c r="O11" s="222"/>
      <c r="P11" s="222"/>
      <c r="Q11" s="222"/>
      <c r="R11" s="222"/>
      <c r="S11" s="222"/>
      <c r="T11" s="222"/>
      <c r="U11" s="222"/>
      <c r="V11" s="222"/>
      <c r="W11" s="222"/>
      <c r="X11" s="222"/>
      <c r="Y11" s="222"/>
      <c r="Z11" s="222"/>
      <c r="AA11" s="222"/>
      <c r="AB11" s="222"/>
      <c r="AC11" s="222"/>
      <c r="AD11" s="222"/>
      <c r="AE11" s="222"/>
      <c r="AF11" s="222"/>
      <c r="AG11" s="222"/>
      <c r="AH11" s="222"/>
      <c r="AI11" s="222"/>
      <c r="AJ11" s="222"/>
      <c r="AK11" s="222"/>
      <c r="AL11" s="222"/>
      <c r="AM11" s="222"/>
      <c r="AN11" s="222"/>
      <c r="AO11" s="222"/>
      <c r="AP11" s="222"/>
      <c r="AQ11" s="222"/>
      <c r="AR11" s="222"/>
      <c r="AS11" s="222"/>
      <c r="AT11" s="222"/>
      <c r="AU11" s="222"/>
      <c r="AV11" s="222"/>
      <c r="AW11" s="222"/>
      <c r="AX11" s="223"/>
    </row>
    <row r="12" spans="1:51" ht="60" customHeight="1" x14ac:dyDescent="0.55000000000000004">
      <c r="C12" s="249" t="s">
        <v>97</v>
      </c>
      <c r="D12" s="250"/>
      <c r="E12" s="250"/>
      <c r="F12" s="250"/>
      <c r="G12" s="250"/>
      <c r="H12" s="250"/>
      <c r="I12" s="250"/>
      <c r="J12" s="250"/>
      <c r="K12" s="251"/>
      <c r="L12" s="249" t="s">
        <v>529</v>
      </c>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250"/>
      <c r="AL12" s="250"/>
      <c r="AM12" s="250"/>
      <c r="AN12" s="250"/>
      <c r="AO12" s="250"/>
      <c r="AP12" s="250"/>
      <c r="AQ12" s="250"/>
      <c r="AR12" s="250"/>
      <c r="AS12" s="250"/>
      <c r="AT12" s="250"/>
      <c r="AU12" s="250"/>
      <c r="AV12" s="250"/>
      <c r="AW12" s="250"/>
      <c r="AX12" s="251"/>
    </row>
    <row r="13" spans="1:51" ht="18" customHeight="1" x14ac:dyDescent="0.55000000000000004">
      <c r="C13" s="273"/>
      <c r="D13" s="265"/>
      <c r="E13" s="265"/>
      <c r="F13" s="265"/>
      <c r="G13" s="265"/>
      <c r="H13" s="265"/>
      <c r="I13" s="265"/>
      <c r="J13" s="265"/>
      <c r="K13" s="274"/>
      <c r="L13" s="273" t="s">
        <v>530</v>
      </c>
      <c r="M13" s="265"/>
      <c r="N13" s="265"/>
      <c r="O13" s="265"/>
      <c r="P13" s="265"/>
      <c r="Q13" s="265"/>
      <c r="R13" s="265"/>
      <c r="S13" s="265"/>
      <c r="T13" s="265"/>
      <c r="U13" s="265"/>
      <c r="V13" s="265"/>
      <c r="W13" s="265"/>
      <c r="X13" s="265"/>
      <c r="Y13" s="265"/>
      <c r="Z13" s="265"/>
      <c r="AA13" s="265"/>
      <c r="AB13" s="265"/>
      <c r="AC13" s="265"/>
      <c r="AD13" s="265"/>
      <c r="AE13" s="265"/>
      <c r="AF13" s="265"/>
      <c r="AG13" s="265"/>
      <c r="AH13" s="265"/>
      <c r="AI13" s="265"/>
      <c r="AJ13" s="265"/>
      <c r="AK13" s="265"/>
      <c r="AL13" s="265"/>
      <c r="AM13" s="265"/>
      <c r="AN13" s="265"/>
      <c r="AO13" s="265"/>
      <c r="AP13" s="265"/>
      <c r="AQ13" s="265"/>
      <c r="AR13" s="265"/>
      <c r="AS13" s="265"/>
      <c r="AT13" s="265"/>
      <c r="AU13" s="265"/>
      <c r="AV13" s="265"/>
      <c r="AW13" s="265"/>
      <c r="AX13" s="274"/>
    </row>
    <row r="14" spans="1:51" ht="18" customHeight="1" x14ac:dyDescent="0.55000000000000004">
      <c r="C14" s="252"/>
      <c r="D14" s="253"/>
      <c r="E14" s="253"/>
      <c r="F14" s="253"/>
      <c r="G14" s="253"/>
      <c r="H14" s="253"/>
      <c r="I14" s="253"/>
      <c r="J14" s="253"/>
      <c r="K14" s="254"/>
      <c r="L14" s="252" t="s">
        <v>531</v>
      </c>
      <c r="M14" s="253"/>
      <c r="N14" s="253"/>
      <c r="O14" s="253"/>
      <c r="P14" s="253"/>
      <c r="Q14" s="253"/>
      <c r="R14" s="253"/>
      <c r="S14" s="253"/>
      <c r="T14" s="253"/>
      <c r="U14" s="253"/>
      <c r="V14" s="253"/>
      <c r="W14" s="253"/>
      <c r="X14" s="253"/>
      <c r="Y14" s="253"/>
      <c r="Z14" s="253"/>
      <c r="AA14" s="253"/>
      <c r="AB14" s="253"/>
      <c r="AC14" s="253"/>
      <c r="AD14" s="253"/>
      <c r="AE14" s="253"/>
      <c r="AF14" s="253"/>
      <c r="AG14" s="253"/>
      <c r="AH14" s="253"/>
      <c r="AI14" s="253"/>
      <c r="AJ14" s="253"/>
      <c r="AK14" s="253"/>
      <c r="AL14" s="253"/>
      <c r="AM14" s="253"/>
      <c r="AN14" s="253"/>
      <c r="AO14" s="253"/>
      <c r="AP14" s="253"/>
      <c r="AQ14" s="253"/>
      <c r="AR14" s="253"/>
      <c r="AS14" s="253"/>
      <c r="AT14" s="253"/>
      <c r="AU14" s="253"/>
      <c r="AV14" s="253"/>
      <c r="AW14" s="253"/>
      <c r="AX14" s="254"/>
    </row>
    <row r="15" spans="1:51" ht="27" customHeight="1" x14ac:dyDescent="0.55000000000000004">
      <c r="C15" s="249" t="s">
        <v>98</v>
      </c>
      <c r="D15" s="250"/>
      <c r="E15" s="250"/>
      <c r="F15" s="250"/>
      <c r="G15" s="250"/>
      <c r="H15" s="250"/>
      <c r="I15" s="250"/>
      <c r="J15" s="250"/>
      <c r="K15" s="251"/>
      <c r="L15" s="249" t="s">
        <v>434</v>
      </c>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250"/>
      <c r="AL15" s="250"/>
      <c r="AM15" s="250"/>
      <c r="AN15" s="250"/>
      <c r="AO15" s="250"/>
      <c r="AP15" s="250"/>
      <c r="AQ15" s="250"/>
      <c r="AR15" s="250"/>
      <c r="AS15" s="250"/>
      <c r="AT15" s="250"/>
      <c r="AU15" s="250"/>
      <c r="AV15" s="250"/>
      <c r="AW15" s="250"/>
      <c r="AX15" s="251"/>
    </row>
    <row r="16" spans="1:51" ht="18" customHeight="1" x14ac:dyDescent="0.55000000000000004">
      <c r="C16" s="273"/>
      <c r="D16" s="265"/>
      <c r="E16" s="265"/>
      <c r="F16" s="265"/>
      <c r="G16" s="265"/>
      <c r="H16" s="265"/>
      <c r="I16" s="265"/>
      <c r="J16" s="265"/>
      <c r="K16" s="274"/>
      <c r="L16" s="273" t="s">
        <v>532</v>
      </c>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c r="AN16" s="265"/>
      <c r="AO16" s="265"/>
      <c r="AP16" s="265"/>
      <c r="AQ16" s="265"/>
      <c r="AR16" s="265"/>
      <c r="AS16" s="265"/>
      <c r="AT16" s="265"/>
      <c r="AU16" s="265"/>
      <c r="AV16" s="265"/>
      <c r="AW16" s="265"/>
      <c r="AX16" s="274"/>
    </row>
    <row r="17" spans="3:50" ht="27" customHeight="1" x14ac:dyDescent="0.55000000000000004">
      <c r="C17" s="252"/>
      <c r="D17" s="253"/>
      <c r="E17" s="253"/>
      <c r="F17" s="253"/>
      <c r="G17" s="253"/>
      <c r="H17" s="253"/>
      <c r="I17" s="253"/>
      <c r="J17" s="253"/>
      <c r="K17" s="254"/>
      <c r="L17" s="309" t="s">
        <v>533</v>
      </c>
      <c r="M17" s="310"/>
      <c r="N17" s="310"/>
      <c r="O17" s="310"/>
      <c r="P17" s="310"/>
      <c r="Q17" s="310"/>
      <c r="R17" s="310"/>
      <c r="S17" s="310"/>
      <c r="T17" s="310"/>
      <c r="U17" s="310"/>
      <c r="V17" s="310"/>
      <c r="W17" s="310"/>
      <c r="X17" s="310"/>
      <c r="Y17" s="310"/>
      <c r="Z17" s="310"/>
      <c r="AA17" s="310"/>
      <c r="AB17" s="310"/>
      <c r="AC17" s="310"/>
      <c r="AD17" s="310"/>
      <c r="AE17" s="310"/>
      <c r="AF17" s="310"/>
      <c r="AG17" s="310"/>
      <c r="AH17" s="310"/>
      <c r="AI17" s="310"/>
      <c r="AJ17" s="310"/>
      <c r="AK17" s="310"/>
      <c r="AL17" s="310"/>
      <c r="AM17" s="310"/>
      <c r="AN17" s="310"/>
      <c r="AO17" s="310"/>
      <c r="AP17" s="310"/>
      <c r="AQ17" s="310"/>
      <c r="AR17" s="310"/>
      <c r="AS17" s="310"/>
      <c r="AT17" s="310"/>
      <c r="AU17" s="310"/>
      <c r="AV17" s="310"/>
      <c r="AW17" s="310"/>
      <c r="AX17" s="311"/>
    </row>
    <row r="18" spans="3:50" ht="27" customHeight="1" x14ac:dyDescent="0.55000000000000004">
      <c r="C18" s="249" t="s">
        <v>534</v>
      </c>
      <c r="D18" s="250"/>
      <c r="E18" s="250"/>
      <c r="F18" s="250"/>
      <c r="G18" s="250"/>
      <c r="H18" s="250"/>
      <c r="I18" s="250"/>
      <c r="J18" s="250"/>
      <c r="K18" s="250"/>
      <c r="L18" s="249" t="s">
        <v>435</v>
      </c>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50"/>
      <c r="AR18" s="250"/>
      <c r="AS18" s="250"/>
      <c r="AT18" s="250"/>
      <c r="AU18" s="250"/>
      <c r="AV18" s="250"/>
      <c r="AW18" s="250"/>
      <c r="AX18" s="251"/>
    </row>
    <row r="19" spans="3:50" ht="21" customHeight="1" x14ac:dyDescent="0.55000000000000004">
      <c r="C19" s="273"/>
      <c r="D19" s="265"/>
      <c r="E19" s="265"/>
      <c r="F19" s="265"/>
      <c r="G19" s="265"/>
      <c r="H19" s="265"/>
      <c r="I19" s="265"/>
      <c r="J19" s="265"/>
      <c r="K19" s="265"/>
      <c r="L19" s="273" t="s">
        <v>535</v>
      </c>
      <c r="M19" s="265"/>
      <c r="N19" s="265"/>
      <c r="O19" s="265"/>
      <c r="P19" s="265"/>
      <c r="Q19" s="265"/>
      <c r="R19" s="265"/>
      <c r="S19" s="265"/>
      <c r="T19" s="265"/>
      <c r="U19" s="265"/>
      <c r="V19" s="265"/>
      <c r="W19" s="265"/>
      <c r="X19" s="265"/>
      <c r="Y19" s="265"/>
      <c r="Z19" s="265"/>
      <c r="AA19" s="265"/>
      <c r="AB19" s="265"/>
      <c r="AC19" s="265"/>
      <c r="AD19" s="265"/>
      <c r="AE19" s="265"/>
      <c r="AF19" s="265"/>
      <c r="AG19" s="265"/>
      <c r="AH19" s="265"/>
      <c r="AI19" s="265"/>
      <c r="AJ19" s="265"/>
      <c r="AK19" s="265"/>
      <c r="AL19" s="265"/>
      <c r="AM19" s="265"/>
      <c r="AN19" s="265"/>
      <c r="AO19" s="265"/>
      <c r="AP19" s="265"/>
      <c r="AQ19" s="265"/>
      <c r="AR19" s="265"/>
      <c r="AS19" s="265"/>
      <c r="AT19" s="265"/>
      <c r="AU19" s="265"/>
      <c r="AV19" s="265"/>
      <c r="AW19" s="265"/>
      <c r="AX19" s="274"/>
    </row>
    <row r="20" spans="3:50" ht="27" customHeight="1" x14ac:dyDescent="0.55000000000000004">
      <c r="C20" s="252"/>
      <c r="D20" s="253"/>
      <c r="E20" s="253"/>
      <c r="F20" s="253"/>
      <c r="G20" s="253"/>
      <c r="H20" s="253"/>
      <c r="I20" s="253"/>
      <c r="J20" s="253"/>
      <c r="K20" s="253"/>
      <c r="L20" s="309" t="s">
        <v>536</v>
      </c>
      <c r="M20" s="310"/>
      <c r="N20" s="310"/>
      <c r="O20" s="310"/>
      <c r="P20" s="310"/>
      <c r="Q20" s="310"/>
      <c r="R20" s="310"/>
      <c r="S20" s="310"/>
      <c r="T20" s="310"/>
      <c r="U20" s="310"/>
      <c r="V20" s="310"/>
      <c r="W20" s="310"/>
      <c r="X20" s="310"/>
      <c r="Y20" s="310"/>
      <c r="Z20" s="310"/>
      <c r="AA20" s="310"/>
      <c r="AB20" s="310"/>
      <c r="AC20" s="310"/>
      <c r="AD20" s="310"/>
      <c r="AE20" s="310"/>
      <c r="AF20" s="310"/>
      <c r="AG20" s="310"/>
      <c r="AH20" s="310"/>
      <c r="AI20" s="310"/>
      <c r="AJ20" s="310"/>
      <c r="AK20" s="310"/>
      <c r="AL20" s="310"/>
      <c r="AM20" s="310"/>
      <c r="AN20" s="310"/>
      <c r="AO20" s="310"/>
      <c r="AP20" s="310"/>
      <c r="AQ20" s="310"/>
      <c r="AR20" s="310"/>
      <c r="AS20" s="310"/>
      <c r="AT20" s="310"/>
      <c r="AU20" s="310"/>
      <c r="AV20" s="310"/>
      <c r="AW20" s="310"/>
      <c r="AX20" s="311"/>
    </row>
    <row r="21" spans="3:50" ht="42" customHeight="1" x14ac:dyDescent="0.55000000000000004">
      <c r="C21" s="249" t="s">
        <v>432</v>
      </c>
      <c r="D21" s="250"/>
      <c r="E21" s="250"/>
      <c r="F21" s="250"/>
      <c r="G21" s="250"/>
      <c r="H21" s="250"/>
      <c r="I21" s="250"/>
      <c r="J21" s="250"/>
      <c r="K21" s="251"/>
      <c r="L21" s="249" t="s">
        <v>537</v>
      </c>
      <c r="M21" s="250"/>
      <c r="N21" s="250"/>
      <c r="O21" s="250"/>
      <c r="P21" s="250"/>
      <c r="Q21" s="250"/>
      <c r="R21" s="250"/>
      <c r="S21" s="250"/>
      <c r="T21" s="250"/>
      <c r="U21" s="250"/>
      <c r="V21" s="250"/>
      <c r="W21" s="250"/>
      <c r="X21" s="250"/>
      <c r="Y21" s="250"/>
      <c r="Z21" s="250"/>
      <c r="AA21" s="250"/>
      <c r="AB21" s="250"/>
      <c r="AC21" s="250"/>
      <c r="AD21" s="250"/>
      <c r="AE21" s="250"/>
      <c r="AF21" s="250"/>
      <c r="AG21" s="250"/>
      <c r="AH21" s="250"/>
      <c r="AI21" s="250"/>
      <c r="AJ21" s="250"/>
      <c r="AK21" s="250"/>
      <c r="AL21" s="250"/>
      <c r="AM21" s="250"/>
      <c r="AN21" s="250"/>
      <c r="AO21" s="250"/>
      <c r="AP21" s="250"/>
      <c r="AQ21" s="250"/>
      <c r="AR21" s="250"/>
      <c r="AS21" s="250"/>
      <c r="AT21" s="250"/>
      <c r="AU21" s="250"/>
      <c r="AV21" s="250"/>
      <c r="AW21" s="250"/>
      <c r="AX21" s="251"/>
    </row>
    <row r="22" spans="3:50" ht="18" customHeight="1" x14ac:dyDescent="0.25">
      <c r="C22" s="273"/>
      <c r="D22" s="265"/>
      <c r="E22" s="265"/>
      <c r="F22" s="265"/>
      <c r="G22" s="265"/>
      <c r="H22" s="265"/>
      <c r="I22" s="265"/>
      <c r="J22" s="265"/>
      <c r="K22" s="274"/>
      <c r="L22" s="383" t="s">
        <v>538</v>
      </c>
      <c r="M22" s="364"/>
      <c r="N22" s="364"/>
      <c r="O22" s="364"/>
      <c r="P22" s="364"/>
      <c r="Q22" s="364"/>
      <c r="R22" s="364"/>
      <c r="S22" s="364"/>
      <c r="T22" s="364"/>
      <c r="U22" s="364"/>
      <c r="V22" s="364"/>
      <c r="W22" s="364"/>
      <c r="X22" s="364"/>
      <c r="Y22" s="364"/>
      <c r="Z22" s="364"/>
      <c r="AA22" s="364"/>
      <c r="AB22" s="364"/>
      <c r="AC22" s="364"/>
      <c r="AD22" s="364"/>
      <c r="AE22" s="364"/>
      <c r="AF22" s="364"/>
      <c r="AG22" s="364"/>
      <c r="AH22" s="364"/>
      <c r="AI22" s="364"/>
      <c r="AJ22" s="364"/>
      <c r="AK22" s="364"/>
      <c r="AL22" s="364"/>
      <c r="AM22" s="364"/>
      <c r="AN22" s="364"/>
      <c r="AO22" s="364"/>
      <c r="AP22" s="364"/>
      <c r="AQ22" s="364"/>
      <c r="AR22" s="364"/>
      <c r="AS22" s="364"/>
      <c r="AT22" s="364"/>
      <c r="AU22" s="364"/>
      <c r="AV22" s="364"/>
      <c r="AW22" s="364"/>
      <c r="AX22" s="365"/>
    </row>
    <row r="23" spans="3:50" ht="18" customHeight="1" x14ac:dyDescent="0.55000000000000004">
      <c r="C23" s="273"/>
      <c r="D23" s="265"/>
      <c r="E23" s="265"/>
      <c r="F23" s="265"/>
      <c r="G23" s="265"/>
      <c r="H23" s="265"/>
      <c r="I23" s="265"/>
      <c r="J23" s="265"/>
      <c r="K23" s="274"/>
      <c r="L23" s="273" t="s">
        <v>539</v>
      </c>
      <c r="M23" s="265"/>
      <c r="N23" s="265"/>
      <c r="O23" s="265"/>
      <c r="P23" s="265"/>
      <c r="Q23" s="265"/>
      <c r="R23" s="265"/>
      <c r="S23" s="265"/>
      <c r="T23" s="265"/>
      <c r="U23" s="265"/>
      <c r="V23" s="265"/>
      <c r="W23" s="265"/>
      <c r="X23" s="265"/>
      <c r="Y23" s="265"/>
      <c r="Z23" s="265"/>
      <c r="AA23" s="265"/>
      <c r="AB23" s="265"/>
      <c r="AC23" s="265"/>
      <c r="AD23" s="265"/>
      <c r="AE23" s="265"/>
      <c r="AF23" s="265"/>
      <c r="AG23" s="265"/>
      <c r="AH23" s="265"/>
      <c r="AI23" s="265"/>
      <c r="AJ23" s="265"/>
      <c r="AK23" s="265"/>
      <c r="AL23" s="265"/>
      <c r="AM23" s="265"/>
      <c r="AN23" s="265"/>
      <c r="AO23" s="265"/>
      <c r="AP23" s="265"/>
      <c r="AQ23" s="265"/>
      <c r="AR23" s="265"/>
      <c r="AS23" s="265"/>
      <c r="AT23" s="265"/>
      <c r="AU23" s="265"/>
      <c r="AV23" s="265"/>
      <c r="AW23" s="265"/>
      <c r="AX23" s="274"/>
    </row>
    <row r="24" spans="3:50" ht="27" customHeight="1" x14ac:dyDescent="0.55000000000000004">
      <c r="C24" s="252"/>
      <c r="D24" s="253"/>
      <c r="E24" s="253"/>
      <c r="F24" s="253"/>
      <c r="G24" s="253"/>
      <c r="H24" s="253"/>
      <c r="I24" s="253"/>
      <c r="J24" s="253"/>
      <c r="K24" s="254"/>
      <c r="L24" s="309" t="s">
        <v>540</v>
      </c>
      <c r="M24" s="310"/>
      <c r="N24" s="310"/>
      <c r="O24" s="310"/>
      <c r="P24" s="310"/>
      <c r="Q24" s="310"/>
      <c r="R24" s="310"/>
      <c r="S24" s="310"/>
      <c r="T24" s="310"/>
      <c r="U24" s="310"/>
      <c r="V24" s="310"/>
      <c r="W24" s="310"/>
      <c r="X24" s="310"/>
      <c r="Y24" s="310"/>
      <c r="Z24" s="310"/>
      <c r="AA24" s="310"/>
      <c r="AB24" s="310"/>
      <c r="AC24" s="310"/>
      <c r="AD24" s="310"/>
      <c r="AE24" s="310"/>
      <c r="AF24" s="310"/>
      <c r="AG24" s="310"/>
      <c r="AH24" s="310"/>
      <c r="AI24" s="310"/>
      <c r="AJ24" s="310"/>
      <c r="AK24" s="310"/>
      <c r="AL24" s="310"/>
      <c r="AM24" s="310"/>
      <c r="AN24" s="310"/>
      <c r="AO24" s="310"/>
      <c r="AP24" s="310"/>
      <c r="AQ24" s="310"/>
      <c r="AR24" s="310"/>
      <c r="AS24" s="310"/>
      <c r="AT24" s="310"/>
      <c r="AU24" s="310"/>
      <c r="AV24" s="310"/>
      <c r="AW24" s="310"/>
      <c r="AX24" s="311"/>
    </row>
    <row r="25" spans="3:50" ht="45" customHeight="1" x14ac:dyDescent="0.55000000000000004">
      <c r="C25" s="249" t="s">
        <v>433</v>
      </c>
      <c r="D25" s="250"/>
      <c r="E25" s="250"/>
      <c r="F25" s="250"/>
      <c r="G25" s="250"/>
      <c r="H25" s="250"/>
      <c r="I25" s="250"/>
      <c r="J25" s="250"/>
      <c r="K25" s="251"/>
      <c r="L25" s="243" t="s">
        <v>424</v>
      </c>
      <c r="M25" s="244"/>
      <c r="N25" s="244"/>
      <c r="O25" s="244"/>
      <c r="P25" s="244"/>
      <c r="Q25" s="244"/>
      <c r="R25" s="244"/>
      <c r="S25" s="245"/>
      <c r="T25" s="249" t="s">
        <v>541</v>
      </c>
      <c r="U25" s="250"/>
      <c r="V25" s="250"/>
      <c r="W25" s="250"/>
      <c r="X25" s="250"/>
      <c r="Y25" s="250"/>
      <c r="Z25" s="250"/>
      <c r="AA25" s="250"/>
      <c r="AB25" s="250"/>
      <c r="AC25" s="250"/>
      <c r="AD25" s="250"/>
      <c r="AE25" s="250"/>
      <c r="AF25" s="250"/>
      <c r="AG25" s="250"/>
      <c r="AH25" s="250"/>
      <c r="AI25" s="250"/>
      <c r="AJ25" s="250"/>
      <c r="AK25" s="250"/>
      <c r="AL25" s="250"/>
      <c r="AM25" s="250"/>
      <c r="AN25" s="250"/>
      <c r="AO25" s="250"/>
      <c r="AP25" s="250"/>
      <c r="AQ25" s="250"/>
      <c r="AR25" s="250"/>
      <c r="AS25" s="250"/>
      <c r="AT25" s="250"/>
      <c r="AU25" s="250"/>
      <c r="AV25" s="250"/>
      <c r="AW25" s="250"/>
      <c r="AX25" s="251"/>
    </row>
    <row r="26" spans="3:50" ht="15" customHeight="1" x14ac:dyDescent="0.55000000000000004">
      <c r="C26" s="273"/>
      <c r="D26" s="265"/>
      <c r="E26" s="265"/>
      <c r="F26" s="265"/>
      <c r="G26" s="265"/>
      <c r="H26" s="265"/>
      <c r="I26" s="265"/>
      <c r="J26" s="265"/>
      <c r="K26" s="274"/>
      <c r="L26" s="261"/>
      <c r="M26" s="262"/>
      <c r="N26" s="262"/>
      <c r="O26" s="262"/>
      <c r="P26" s="262"/>
      <c r="Q26" s="262"/>
      <c r="R26" s="262"/>
      <c r="S26" s="263"/>
      <c r="T26" s="194"/>
      <c r="U26" s="193"/>
      <c r="V26" s="265" t="s">
        <v>542</v>
      </c>
      <c r="W26" s="265"/>
      <c r="X26" s="265"/>
      <c r="Y26" s="265"/>
      <c r="Z26" s="265"/>
      <c r="AA26" s="265"/>
      <c r="AB26" s="265"/>
      <c r="AC26" s="265"/>
      <c r="AD26" s="265"/>
      <c r="AE26" s="265"/>
      <c r="AF26" s="265"/>
      <c r="AG26" s="265"/>
      <c r="AH26" s="265"/>
      <c r="AI26" s="265"/>
      <c r="AJ26" s="265"/>
      <c r="AK26" s="265"/>
      <c r="AL26" s="265"/>
      <c r="AM26" s="265"/>
      <c r="AN26" s="265"/>
      <c r="AO26" s="265"/>
      <c r="AP26" s="265"/>
      <c r="AQ26" s="265"/>
      <c r="AR26" s="265"/>
      <c r="AS26" s="265"/>
      <c r="AT26" s="265"/>
      <c r="AU26" s="265"/>
      <c r="AV26" s="265"/>
      <c r="AW26" s="265"/>
      <c r="AX26" s="274"/>
    </row>
    <row r="27" spans="3:50" ht="13.5" customHeight="1" x14ac:dyDescent="0.55000000000000004">
      <c r="C27" s="273"/>
      <c r="D27" s="265"/>
      <c r="E27" s="265"/>
      <c r="F27" s="265"/>
      <c r="G27" s="265"/>
      <c r="H27" s="265"/>
      <c r="I27" s="265"/>
      <c r="J27" s="265"/>
      <c r="K27" s="274"/>
      <c r="L27" s="261"/>
      <c r="M27" s="262"/>
      <c r="N27" s="262"/>
      <c r="O27" s="262"/>
      <c r="P27" s="262"/>
      <c r="Q27" s="262"/>
      <c r="R27" s="262"/>
      <c r="S27" s="263"/>
      <c r="T27" s="194"/>
      <c r="U27" s="193"/>
      <c r="V27" s="265" t="s">
        <v>543</v>
      </c>
      <c r="W27" s="265"/>
      <c r="X27" s="265"/>
      <c r="Y27" s="265"/>
      <c r="Z27" s="265"/>
      <c r="AA27" s="265"/>
      <c r="AB27" s="265"/>
      <c r="AC27" s="265"/>
      <c r="AD27" s="265"/>
      <c r="AE27" s="265"/>
      <c r="AF27" s="265"/>
      <c r="AG27" s="265"/>
      <c r="AH27" s="265"/>
      <c r="AI27" s="265"/>
      <c r="AJ27" s="265"/>
      <c r="AK27" s="265"/>
      <c r="AL27" s="265"/>
      <c r="AM27" s="265"/>
      <c r="AN27" s="265"/>
      <c r="AO27" s="265"/>
      <c r="AP27" s="265"/>
      <c r="AQ27" s="265"/>
      <c r="AR27" s="265"/>
      <c r="AS27" s="265"/>
      <c r="AT27" s="265"/>
      <c r="AU27" s="265"/>
      <c r="AV27" s="265"/>
      <c r="AW27" s="265"/>
      <c r="AX27" s="274"/>
    </row>
    <row r="28" spans="3:50" ht="15" customHeight="1" x14ac:dyDescent="0.55000000000000004">
      <c r="C28" s="273"/>
      <c r="D28" s="265"/>
      <c r="E28" s="265"/>
      <c r="F28" s="265"/>
      <c r="G28" s="265"/>
      <c r="H28" s="265"/>
      <c r="I28" s="265"/>
      <c r="J28" s="265"/>
      <c r="K28" s="274"/>
      <c r="L28" s="261"/>
      <c r="M28" s="262"/>
      <c r="N28" s="262"/>
      <c r="O28" s="262"/>
      <c r="P28" s="262"/>
      <c r="Q28" s="262"/>
      <c r="R28" s="262"/>
      <c r="S28" s="263"/>
      <c r="T28" s="194"/>
      <c r="U28" s="193"/>
      <c r="V28" s="265" t="s">
        <v>544</v>
      </c>
      <c r="W28" s="265"/>
      <c r="X28" s="265"/>
      <c r="Y28" s="265"/>
      <c r="Z28" s="265"/>
      <c r="AA28" s="265"/>
      <c r="AB28" s="265"/>
      <c r="AC28" s="265"/>
      <c r="AD28" s="265"/>
      <c r="AE28" s="265"/>
      <c r="AF28" s="265"/>
      <c r="AG28" s="265"/>
      <c r="AH28" s="265"/>
      <c r="AI28" s="265"/>
      <c r="AJ28" s="265"/>
      <c r="AK28" s="265"/>
      <c r="AL28" s="265"/>
      <c r="AM28" s="265"/>
      <c r="AN28" s="265"/>
      <c r="AO28" s="265"/>
      <c r="AP28" s="265"/>
      <c r="AQ28" s="265"/>
      <c r="AR28" s="265"/>
      <c r="AS28" s="265"/>
      <c r="AT28" s="265"/>
      <c r="AU28" s="265"/>
      <c r="AV28" s="265"/>
      <c r="AW28" s="265"/>
      <c r="AX28" s="274"/>
    </row>
    <row r="29" spans="3:50" ht="18" customHeight="1" x14ac:dyDescent="0.55000000000000004">
      <c r="C29" s="273"/>
      <c r="D29" s="265"/>
      <c r="E29" s="265"/>
      <c r="F29" s="265"/>
      <c r="G29" s="265"/>
      <c r="H29" s="265"/>
      <c r="I29" s="265"/>
      <c r="J29" s="265"/>
      <c r="K29" s="274"/>
      <c r="L29" s="261"/>
      <c r="M29" s="262"/>
      <c r="N29" s="262"/>
      <c r="O29" s="262"/>
      <c r="P29" s="262"/>
      <c r="Q29" s="262"/>
      <c r="R29" s="262"/>
      <c r="S29" s="263"/>
      <c r="T29" s="194"/>
      <c r="U29" s="193"/>
      <c r="V29" s="316"/>
      <c r="W29" s="316"/>
      <c r="X29" s="316"/>
      <c r="Y29" s="316"/>
      <c r="Z29" s="316"/>
      <c r="AA29" s="316"/>
      <c r="AB29" s="316"/>
      <c r="AC29" s="316"/>
      <c r="AD29" s="316"/>
      <c r="AE29" s="316"/>
      <c r="AF29" s="316"/>
      <c r="AG29" s="316"/>
      <c r="AH29" s="316"/>
      <c r="AI29" s="316"/>
      <c r="AJ29" s="316"/>
      <c r="AK29" s="316"/>
      <c r="AL29" s="316"/>
      <c r="AM29" s="316"/>
      <c r="AN29" s="316"/>
      <c r="AO29" s="316"/>
      <c r="AP29" s="316"/>
      <c r="AQ29" s="316"/>
      <c r="AR29" s="316"/>
      <c r="AS29" s="316"/>
      <c r="AT29" s="316"/>
      <c r="AU29" s="316"/>
      <c r="AV29" s="316"/>
      <c r="AW29" s="316"/>
      <c r="AX29" s="317"/>
    </row>
    <row r="30" spans="3:50" ht="39" customHeight="1" x14ac:dyDescent="0.55000000000000004">
      <c r="C30" s="273"/>
      <c r="D30" s="265"/>
      <c r="E30" s="265"/>
      <c r="F30" s="265"/>
      <c r="G30" s="265"/>
      <c r="H30" s="265"/>
      <c r="I30" s="265"/>
      <c r="J30" s="265"/>
      <c r="K30" s="274"/>
      <c r="L30" s="261"/>
      <c r="M30" s="262"/>
      <c r="N30" s="262"/>
      <c r="O30" s="262"/>
      <c r="P30" s="262"/>
      <c r="Q30" s="262"/>
      <c r="R30" s="262"/>
      <c r="S30" s="263"/>
      <c r="T30" s="273" t="s">
        <v>545</v>
      </c>
      <c r="U30" s="265"/>
      <c r="V30" s="265"/>
      <c r="W30" s="265"/>
      <c r="X30" s="265"/>
      <c r="Y30" s="265"/>
      <c r="Z30" s="265"/>
      <c r="AA30" s="265"/>
      <c r="AB30" s="265"/>
      <c r="AC30" s="265"/>
      <c r="AD30" s="265"/>
      <c r="AE30" s="265"/>
      <c r="AF30" s="265"/>
      <c r="AG30" s="265"/>
      <c r="AH30" s="265"/>
      <c r="AI30" s="265"/>
      <c r="AJ30" s="265"/>
      <c r="AK30" s="265"/>
      <c r="AL30" s="265"/>
      <c r="AM30" s="265"/>
      <c r="AN30" s="265"/>
      <c r="AO30" s="265"/>
      <c r="AP30" s="265"/>
      <c r="AQ30" s="265"/>
      <c r="AR30" s="265"/>
      <c r="AS30" s="265"/>
      <c r="AT30" s="265"/>
      <c r="AU30" s="265"/>
      <c r="AV30" s="265"/>
      <c r="AW30" s="265"/>
      <c r="AX30" s="274"/>
    </row>
    <row r="31" spans="3:50" ht="18" customHeight="1" x14ac:dyDescent="0.55000000000000004">
      <c r="C31" s="273"/>
      <c r="D31" s="265"/>
      <c r="E31" s="265"/>
      <c r="F31" s="265"/>
      <c r="G31" s="265"/>
      <c r="H31" s="265"/>
      <c r="I31" s="265"/>
      <c r="J31" s="265"/>
      <c r="K31" s="274"/>
      <c r="L31" s="261"/>
      <c r="M31" s="262"/>
      <c r="N31" s="262"/>
      <c r="O31" s="262"/>
      <c r="P31" s="262"/>
      <c r="Q31" s="262"/>
      <c r="R31" s="262"/>
      <c r="S31" s="263"/>
      <c r="T31" s="194"/>
      <c r="U31" s="193"/>
      <c r="V31" s="265" t="s">
        <v>546</v>
      </c>
      <c r="W31" s="265"/>
      <c r="X31" s="265"/>
      <c r="Y31" s="265"/>
      <c r="Z31" s="265"/>
      <c r="AA31" s="265"/>
      <c r="AB31" s="265"/>
      <c r="AC31" s="265"/>
      <c r="AD31" s="265"/>
      <c r="AE31" s="265"/>
      <c r="AF31" s="265"/>
      <c r="AG31" s="265"/>
      <c r="AH31" s="265"/>
      <c r="AI31" s="265"/>
      <c r="AJ31" s="265"/>
      <c r="AK31" s="265"/>
      <c r="AL31" s="265"/>
      <c r="AM31" s="265"/>
      <c r="AN31" s="265"/>
      <c r="AO31" s="265"/>
      <c r="AP31" s="265"/>
      <c r="AQ31" s="265"/>
      <c r="AR31" s="265"/>
      <c r="AS31" s="265"/>
      <c r="AT31" s="265"/>
      <c r="AU31" s="265"/>
      <c r="AV31" s="265"/>
      <c r="AW31" s="265"/>
      <c r="AX31" s="274"/>
    </row>
    <row r="32" spans="3:50" ht="18" customHeight="1" x14ac:dyDescent="0.55000000000000004">
      <c r="C32" s="273"/>
      <c r="D32" s="265"/>
      <c r="E32" s="265"/>
      <c r="F32" s="265"/>
      <c r="G32" s="265"/>
      <c r="H32" s="265"/>
      <c r="I32" s="265"/>
      <c r="J32" s="265"/>
      <c r="K32" s="274"/>
      <c r="L32" s="261"/>
      <c r="M32" s="262"/>
      <c r="N32" s="262"/>
      <c r="O32" s="262"/>
      <c r="P32" s="262"/>
      <c r="Q32" s="262"/>
      <c r="R32" s="262"/>
      <c r="S32" s="263"/>
      <c r="T32" s="194"/>
      <c r="U32" s="193"/>
      <c r="V32" s="265" t="s">
        <v>547</v>
      </c>
      <c r="W32" s="265"/>
      <c r="X32" s="265"/>
      <c r="Y32" s="265"/>
      <c r="Z32" s="265"/>
      <c r="AA32" s="265"/>
      <c r="AB32" s="265"/>
      <c r="AC32" s="265"/>
      <c r="AD32" s="265"/>
      <c r="AE32" s="265"/>
      <c r="AF32" s="265"/>
      <c r="AG32" s="265"/>
      <c r="AH32" s="265"/>
      <c r="AI32" s="265"/>
      <c r="AJ32" s="265"/>
      <c r="AK32" s="265"/>
      <c r="AL32" s="265"/>
      <c r="AM32" s="265"/>
      <c r="AN32" s="265"/>
      <c r="AO32" s="265"/>
      <c r="AP32" s="265"/>
      <c r="AQ32" s="265"/>
      <c r="AR32" s="265"/>
      <c r="AS32" s="265"/>
      <c r="AT32" s="265"/>
      <c r="AU32" s="265"/>
      <c r="AV32" s="265"/>
      <c r="AW32" s="265"/>
      <c r="AX32" s="274"/>
    </row>
    <row r="33" spans="3:50" ht="27" customHeight="1" x14ac:dyDescent="0.25">
      <c r="C33" s="273"/>
      <c r="D33" s="265"/>
      <c r="E33" s="265"/>
      <c r="F33" s="265"/>
      <c r="G33" s="265"/>
      <c r="H33" s="265"/>
      <c r="I33" s="265"/>
      <c r="J33" s="265"/>
      <c r="K33" s="274"/>
      <c r="L33" s="261"/>
      <c r="M33" s="262"/>
      <c r="N33" s="262"/>
      <c r="O33" s="262"/>
      <c r="P33" s="262"/>
      <c r="Q33" s="262"/>
      <c r="R33" s="262"/>
      <c r="S33" s="263"/>
      <c r="T33" s="194"/>
      <c r="U33" s="193"/>
      <c r="V33" s="249" t="s">
        <v>77</v>
      </c>
      <c r="W33" s="250"/>
      <c r="X33" s="250"/>
      <c r="Y33" s="250"/>
      <c r="Z33" s="250"/>
      <c r="AA33" s="250"/>
      <c r="AB33" s="251"/>
      <c r="AC33" s="361" t="s">
        <v>548</v>
      </c>
      <c r="AD33" s="362"/>
      <c r="AE33" s="362"/>
      <c r="AF33" s="362"/>
      <c r="AG33" s="362"/>
      <c r="AH33" s="362"/>
      <c r="AI33" s="362"/>
      <c r="AJ33" s="362"/>
      <c r="AK33" s="362"/>
      <c r="AL33" s="362"/>
      <c r="AM33" s="362"/>
      <c r="AN33" s="362"/>
      <c r="AO33" s="362"/>
      <c r="AP33" s="362"/>
      <c r="AQ33" s="362"/>
      <c r="AR33" s="362"/>
      <c r="AS33" s="362"/>
      <c r="AT33" s="362"/>
      <c r="AU33" s="362"/>
      <c r="AV33" s="362"/>
      <c r="AW33" s="362"/>
      <c r="AX33" s="363"/>
    </row>
    <row r="34" spans="3:50" ht="27" customHeight="1" x14ac:dyDescent="0.55000000000000004">
      <c r="C34" s="273"/>
      <c r="D34" s="265"/>
      <c r="E34" s="265"/>
      <c r="F34" s="265"/>
      <c r="G34" s="265"/>
      <c r="H34" s="265"/>
      <c r="I34" s="265"/>
      <c r="J34" s="265"/>
      <c r="K34" s="274"/>
      <c r="L34" s="261"/>
      <c r="M34" s="262"/>
      <c r="N34" s="262"/>
      <c r="O34" s="262"/>
      <c r="P34" s="262"/>
      <c r="Q34" s="262"/>
      <c r="R34" s="262"/>
      <c r="S34" s="263"/>
      <c r="T34" s="194"/>
      <c r="U34" s="193"/>
      <c r="V34" s="252"/>
      <c r="W34" s="253"/>
      <c r="X34" s="253"/>
      <c r="Y34" s="253"/>
      <c r="Z34" s="253"/>
      <c r="AA34" s="253"/>
      <c r="AB34" s="254"/>
      <c r="AC34" s="325" t="s">
        <v>549</v>
      </c>
      <c r="AD34" s="326"/>
      <c r="AE34" s="326"/>
      <c r="AF34" s="326"/>
      <c r="AG34" s="326"/>
      <c r="AH34" s="326"/>
      <c r="AI34" s="326"/>
      <c r="AJ34" s="326"/>
      <c r="AK34" s="326"/>
      <c r="AL34" s="326"/>
      <c r="AM34" s="326"/>
      <c r="AN34" s="326"/>
      <c r="AO34" s="326"/>
      <c r="AP34" s="326"/>
      <c r="AQ34" s="326"/>
      <c r="AR34" s="326"/>
      <c r="AS34" s="326"/>
      <c r="AT34" s="326"/>
      <c r="AU34" s="326"/>
      <c r="AV34" s="326"/>
      <c r="AW34" s="326"/>
      <c r="AX34" s="327"/>
    </row>
    <row r="35" spans="3:50" ht="62.25" customHeight="1" x14ac:dyDescent="0.55000000000000004">
      <c r="C35" s="252"/>
      <c r="D35" s="253"/>
      <c r="E35" s="253"/>
      <c r="F35" s="253"/>
      <c r="G35" s="253"/>
      <c r="H35" s="253"/>
      <c r="I35" s="253"/>
      <c r="J35" s="253"/>
      <c r="K35" s="254"/>
      <c r="L35" s="246"/>
      <c r="M35" s="247"/>
      <c r="N35" s="247"/>
      <c r="O35" s="247"/>
      <c r="P35" s="247"/>
      <c r="Q35" s="247"/>
      <c r="R35" s="247"/>
      <c r="S35" s="248"/>
      <c r="T35" s="195"/>
      <c r="U35" s="196"/>
      <c r="V35" s="259" t="s">
        <v>550</v>
      </c>
      <c r="W35" s="260"/>
      <c r="X35" s="260"/>
      <c r="Y35" s="260"/>
      <c r="Z35" s="260"/>
      <c r="AA35" s="260"/>
      <c r="AB35" s="384"/>
      <c r="AC35" s="221" t="s">
        <v>551</v>
      </c>
      <c r="AD35" s="222"/>
      <c r="AE35" s="222"/>
      <c r="AF35" s="222"/>
      <c r="AG35" s="222"/>
      <c r="AH35" s="222"/>
      <c r="AI35" s="222"/>
      <c r="AJ35" s="222"/>
      <c r="AK35" s="222"/>
      <c r="AL35" s="222"/>
      <c r="AM35" s="222"/>
      <c r="AN35" s="222"/>
      <c r="AO35" s="222"/>
      <c r="AP35" s="222"/>
      <c r="AQ35" s="222"/>
      <c r="AR35" s="222"/>
      <c r="AS35" s="222"/>
      <c r="AT35" s="222"/>
      <c r="AU35" s="222"/>
      <c r="AV35" s="222"/>
      <c r="AW35" s="222"/>
      <c r="AX35" s="223"/>
    </row>
    <row r="36" spans="3:50" ht="18.75" customHeight="1" x14ac:dyDescent="0.55000000000000004">
      <c r="C36" s="313" t="s">
        <v>19</v>
      </c>
      <c r="D36" s="314"/>
      <c r="E36" s="314"/>
      <c r="F36" s="314"/>
      <c r="G36" s="314"/>
      <c r="H36" s="314"/>
      <c r="I36" s="314"/>
      <c r="J36" s="314"/>
      <c r="K36" s="315"/>
      <c r="L36" s="313"/>
      <c r="M36" s="314"/>
      <c r="N36" s="314"/>
      <c r="O36" s="314"/>
      <c r="P36" s="314"/>
      <c r="Q36" s="314"/>
      <c r="R36" s="314"/>
      <c r="S36" s="315"/>
      <c r="T36" s="243" t="s">
        <v>80</v>
      </c>
      <c r="U36" s="244"/>
      <c r="V36" s="244"/>
      <c r="W36" s="244"/>
      <c r="X36" s="244"/>
      <c r="Y36" s="244"/>
      <c r="Z36" s="245"/>
      <c r="AA36" s="232" t="s">
        <v>436</v>
      </c>
      <c r="AB36" s="233"/>
      <c r="AC36" s="233"/>
      <c r="AD36" s="233"/>
      <c r="AE36" s="233"/>
      <c r="AF36" s="233"/>
      <c r="AG36" s="233"/>
      <c r="AH36" s="233"/>
      <c r="AI36" s="233"/>
      <c r="AJ36" s="233"/>
      <c r="AK36" s="233"/>
      <c r="AL36" s="233"/>
      <c r="AM36" s="233"/>
      <c r="AN36" s="233"/>
      <c r="AO36" s="233"/>
      <c r="AP36" s="233"/>
      <c r="AQ36" s="233"/>
      <c r="AR36" s="233"/>
      <c r="AS36" s="233"/>
      <c r="AT36" s="233"/>
      <c r="AU36" s="233"/>
      <c r="AV36" s="233"/>
      <c r="AW36" s="233"/>
      <c r="AX36" s="234"/>
    </row>
    <row r="37" spans="3:50" ht="18.75" customHeight="1" x14ac:dyDescent="0.55000000000000004">
      <c r="C37" s="282"/>
      <c r="D37" s="316"/>
      <c r="E37" s="316"/>
      <c r="F37" s="316"/>
      <c r="G37" s="316"/>
      <c r="H37" s="316"/>
      <c r="I37" s="316"/>
      <c r="J37" s="316"/>
      <c r="K37" s="317"/>
      <c r="L37" s="282"/>
      <c r="M37" s="316"/>
      <c r="N37" s="316"/>
      <c r="O37" s="316"/>
      <c r="P37" s="316"/>
      <c r="Q37" s="316"/>
      <c r="R37" s="316"/>
      <c r="S37" s="317"/>
      <c r="T37" s="261"/>
      <c r="U37" s="262"/>
      <c r="V37" s="262"/>
      <c r="W37" s="262"/>
      <c r="X37" s="262"/>
      <c r="Y37" s="262"/>
      <c r="Z37" s="263"/>
      <c r="AA37" s="270" t="s">
        <v>552</v>
      </c>
      <c r="AB37" s="271"/>
      <c r="AC37" s="271"/>
      <c r="AD37" s="271"/>
      <c r="AE37" s="271"/>
      <c r="AF37" s="271"/>
      <c r="AG37" s="271"/>
      <c r="AH37" s="271"/>
      <c r="AI37" s="271"/>
      <c r="AJ37" s="271"/>
      <c r="AK37" s="271"/>
      <c r="AL37" s="271"/>
      <c r="AM37" s="271"/>
      <c r="AN37" s="271"/>
      <c r="AO37" s="271"/>
      <c r="AP37" s="271"/>
      <c r="AQ37" s="271"/>
      <c r="AR37" s="271"/>
      <c r="AS37" s="271"/>
      <c r="AT37" s="271"/>
      <c r="AU37" s="271"/>
      <c r="AV37" s="271"/>
      <c r="AW37" s="271"/>
      <c r="AX37" s="272"/>
    </row>
    <row r="38" spans="3:50" ht="18.75" customHeight="1" x14ac:dyDescent="0.55000000000000004">
      <c r="C38" s="282"/>
      <c r="D38" s="316"/>
      <c r="E38" s="316"/>
      <c r="F38" s="316"/>
      <c r="G38" s="316"/>
      <c r="H38" s="316"/>
      <c r="I38" s="316"/>
      <c r="J38" s="316"/>
      <c r="K38" s="317"/>
      <c r="L38" s="282"/>
      <c r="M38" s="316"/>
      <c r="N38" s="316"/>
      <c r="O38" s="316"/>
      <c r="P38" s="316"/>
      <c r="Q38" s="316"/>
      <c r="R38" s="316"/>
      <c r="S38" s="317"/>
      <c r="T38" s="261"/>
      <c r="U38" s="262"/>
      <c r="V38" s="262"/>
      <c r="W38" s="262"/>
      <c r="X38" s="262"/>
      <c r="Y38" s="262"/>
      <c r="Z38" s="263"/>
      <c r="AA38" s="197"/>
      <c r="AB38" s="264"/>
      <c r="AC38" s="264"/>
      <c r="AD38" s="264"/>
      <c r="AE38" s="264"/>
      <c r="AF38" s="264"/>
      <c r="AG38" s="264"/>
      <c r="AH38" s="264"/>
      <c r="AI38" s="264"/>
      <c r="AJ38" s="264"/>
      <c r="AK38" s="264"/>
      <c r="AL38" s="264"/>
      <c r="AM38" s="264"/>
      <c r="AN38" s="264"/>
      <c r="AO38" s="264"/>
      <c r="AP38" s="264"/>
      <c r="AQ38" s="264"/>
      <c r="AR38" s="264"/>
      <c r="AS38" s="264"/>
      <c r="AT38" s="264"/>
      <c r="AU38" s="264"/>
      <c r="AV38" s="264"/>
      <c r="AW38" s="264"/>
      <c r="AX38" s="321"/>
    </row>
    <row r="39" spans="3:50" ht="18.75" customHeight="1" x14ac:dyDescent="0.55000000000000004">
      <c r="C39" s="282"/>
      <c r="D39" s="316"/>
      <c r="E39" s="316"/>
      <c r="F39" s="316"/>
      <c r="G39" s="316"/>
      <c r="H39" s="316"/>
      <c r="I39" s="316"/>
      <c r="J39" s="316"/>
      <c r="K39" s="317"/>
      <c r="L39" s="282"/>
      <c r="M39" s="316"/>
      <c r="N39" s="316"/>
      <c r="O39" s="316"/>
      <c r="P39" s="316"/>
      <c r="Q39" s="316"/>
      <c r="R39" s="316"/>
      <c r="S39" s="317"/>
      <c r="T39" s="261"/>
      <c r="U39" s="262"/>
      <c r="V39" s="262"/>
      <c r="W39" s="262"/>
      <c r="X39" s="262"/>
      <c r="Y39" s="262"/>
      <c r="Z39" s="263"/>
      <c r="AA39" s="270" t="s">
        <v>106</v>
      </c>
      <c r="AB39" s="271"/>
      <c r="AC39" s="271"/>
      <c r="AD39" s="271"/>
      <c r="AE39" s="271"/>
      <c r="AF39" s="271"/>
      <c r="AG39" s="271"/>
      <c r="AH39" s="271"/>
      <c r="AI39" s="271"/>
      <c r="AJ39" s="271"/>
      <c r="AK39" s="271"/>
      <c r="AL39" s="271"/>
      <c r="AM39" s="271"/>
      <c r="AN39" s="271"/>
      <c r="AO39" s="271"/>
      <c r="AP39" s="271"/>
      <c r="AQ39" s="271"/>
      <c r="AR39" s="271"/>
      <c r="AS39" s="271"/>
      <c r="AT39" s="271"/>
      <c r="AU39" s="271"/>
      <c r="AV39" s="271"/>
      <c r="AW39" s="271"/>
      <c r="AX39" s="272"/>
    </row>
    <row r="40" spans="3:50" ht="18.75" customHeight="1" x14ac:dyDescent="0.55000000000000004">
      <c r="C40" s="282"/>
      <c r="D40" s="316"/>
      <c r="E40" s="316"/>
      <c r="F40" s="316"/>
      <c r="G40" s="316"/>
      <c r="H40" s="316"/>
      <c r="I40" s="316"/>
      <c r="J40" s="316"/>
      <c r="K40" s="317"/>
      <c r="L40" s="282"/>
      <c r="M40" s="316"/>
      <c r="N40" s="316"/>
      <c r="O40" s="316"/>
      <c r="P40" s="316"/>
      <c r="Q40" s="316"/>
      <c r="R40" s="316"/>
      <c r="S40" s="317"/>
      <c r="T40" s="261"/>
      <c r="U40" s="262"/>
      <c r="V40" s="262"/>
      <c r="W40" s="262"/>
      <c r="X40" s="262"/>
      <c r="Y40" s="262"/>
      <c r="Z40" s="263"/>
      <c r="AA40" s="224" t="s">
        <v>553</v>
      </c>
      <c r="AB40" s="225"/>
      <c r="AC40" s="225"/>
      <c r="AD40" s="225"/>
      <c r="AE40" s="225"/>
      <c r="AF40" s="225"/>
      <c r="AG40" s="225"/>
      <c r="AH40" s="225"/>
      <c r="AI40" s="225"/>
      <c r="AJ40" s="225"/>
      <c r="AK40" s="225"/>
      <c r="AL40" s="225"/>
      <c r="AM40" s="225"/>
      <c r="AN40" s="225"/>
      <c r="AO40" s="225"/>
      <c r="AP40" s="225"/>
      <c r="AQ40" s="225"/>
      <c r="AR40" s="225"/>
      <c r="AS40" s="225"/>
      <c r="AT40" s="225"/>
      <c r="AU40" s="225"/>
      <c r="AV40" s="225"/>
      <c r="AW40" s="225"/>
      <c r="AX40" s="226"/>
    </row>
    <row r="41" spans="3:50" ht="33" customHeight="1" x14ac:dyDescent="0.55000000000000004">
      <c r="C41" s="282"/>
      <c r="D41" s="316"/>
      <c r="E41" s="316"/>
      <c r="F41" s="316"/>
      <c r="G41" s="316"/>
      <c r="H41" s="316"/>
      <c r="I41" s="316"/>
      <c r="J41" s="316"/>
      <c r="K41" s="317"/>
      <c r="L41" s="282"/>
      <c r="M41" s="316"/>
      <c r="N41" s="316"/>
      <c r="O41" s="316"/>
      <c r="P41" s="316"/>
      <c r="Q41" s="316"/>
      <c r="R41" s="316"/>
      <c r="S41" s="317"/>
      <c r="T41" s="261"/>
      <c r="U41" s="262"/>
      <c r="V41" s="262"/>
      <c r="W41" s="262"/>
      <c r="X41" s="262"/>
      <c r="Y41" s="262"/>
      <c r="Z41" s="263"/>
      <c r="AA41" s="322" t="s">
        <v>437</v>
      </c>
      <c r="AB41" s="374"/>
      <c r="AC41" s="374"/>
      <c r="AD41" s="374"/>
      <c r="AE41" s="374"/>
      <c r="AF41" s="374"/>
      <c r="AG41" s="374"/>
      <c r="AH41" s="374"/>
      <c r="AI41" s="374"/>
      <c r="AJ41" s="374"/>
      <c r="AK41" s="374"/>
      <c r="AL41" s="374"/>
      <c r="AM41" s="221"/>
      <c r="AN41" s="222"/>
      <c r="AO41" s="222"/>
      <c r="AP41" s="222"/>
      <c r="AQ41" s="222"/>
      <c r="AR41" s="222"/>
      <c r="AS41" s="222"/>
      <c r="AT41" s="222"/>
      <c r="AU41" s="222"/>
      <c r="AV41" s="222"/>
      <c r="AW41" s="222"/>
      <c r="AX41" s="223"/>
    </row>
    <row r="42" spans="3:50" ht="33" customHeight="1" x14ac:dyDescent="0.55000000000000004">
      <c r="C42" s="282"/>
      <c r="D42" s="316"/>
      <c r="E42" s="316"/>
      <c r="F42" s="316"/>
      <c r="G42" s="316"/>
      <c r="H42" s="316"/>
      <c r="I42" s="316"/>
      <c r="J42" s="316"/>
      <c r="K42" s="317"/>
      <c r="L42" s="282"/>
      <c r="M42" s="316"/>
      <c r="N42" s="316"/>
      <c r="O42" s="316"/>
      <c r="P42" s="316"/>
      <c r="Q42" s="316"/>
      <c r="R42" s="316"/>
      <c r="S42" s="317"/>
      <c r="T42" s="261"/>
      <c r="U42" s="262"/>
      <c r="V42" s="262"/>
      <c r="W42" s="262"/>
      <c r="X42" s="262"/>
      <c r="Y42" s="262"/>
      <c r="Z42" s="263"/>
      <c r="AA42" s="322" t="s">
        <v>438</v>
      </c>
      <c r="AB42" s="374"/>
      <c r="AC42" s="374"/>
      <c r="AD42" s="374"/>
      <c r="AE42" s="374"/>
      <c r="AF42" s="374"/>
      <c r="AG42" s="374"/>
      <c r="AH42" s="374"/>
      <c r="AI42" s="374"/>
      <c r="AJ42" s="374"/>
      <c r="AK42" s="374"/>
      <c r="AL42" s="374"/>
      <c r="AM42" s="237" t="s">
        <v>78</v>
      </c>
      <c r="AN42" s="238"/>
      <c r="AO42" s="238"/>
      <c r="AP42" s="238"/>
      <c r="AQ42" s="238"/>
      <c r="AR42" s="238"/>
      <c r="AS42" s="238"/>
      <c r="AT42" s="238"/>
      <c r="AU42" s="238"/>
      <c r="AV42" s="238"/>
      <c r="AW42" s="238"/>
      <c r="AX42" s="239"/>
    </row>
    <row r="43" spans="3:50" ht="33" customHeight="1" x14ac:dyDescent="0.55000000000000004">
      <c r="C43" s="282"/>
      <c r="D43" s="316"/>
      <c r="E43" s="316"/>
      <c r="F43" s="316"/>
      <c r="G43" s="316"/>
      <c r="H43" s="316"/>
      <c r="I43" s="316"/>
      <c r="J43" s="316"/>
      <c r="K43" s="317"/>
      <c r="L43" s="283"/>
      <c r="M43" s="318"/>
      <c r="N43" s="318"/>
      <c r="O43" s="318"/>
      <c r="P43" s="318"/>
      <c r="Q43" s="318"/>
      <c r="R43" s="318"/>
      <c r="S43" s="319"/>
      <c r="T43" s="246"/>
      <c r="U43" s="247"/>
      <c r="V43" s="247"/>
      <c r="W43" s="247"/>
      <c r="X43" s="247"/>
      <c r="Y43" s="247"/>
      <c r="Z43" s="248"/>
      <c r="AA43" s="322" t="s">
        <v>439</v>
      </c>
      <c r="AB43" s="374"/>
      <c r="AC43" s="374"/>
      <c r="AD43" s="374"/>
      <c r="AE43" s="374"/>
      <c r="AF43" s="374"/>
      <c r="AG43" s="374"/>
      <c r="AH43" s="374"/>
      <c r="AI43" s="374"/>
      <c r="AJ43" s="374"/>
      <c r="AK43" s="374"/>
      <c r="AL43" s="374"/>
      <c r="AM43" s="237" t="s">
        <v>79</v>
      </c>
      <c r="AN43" s="238"/>
      <c r="AO43" s="238"/>
      <c r="AP43" s="238"/>
      <c r="AQ43" s="238"/>
      <c r="AR43" s="238"/>
      <c r="AS43" s="238"/>
      <c r="AT43" s="238"/>
      <c r="AU43" s="238"/>
      <c r="AV43" s="238"/>
      <c r="AW43" s="238"/>
      <c r="AX43" s="239"/>
    </row>
    <row r="44" spans="3:50" ht="51" customHeight="1" x14ac:dyDescent="0.25">
      <c r="C44" s="282"/>
      <c r="D44" s="316"/>
      <c r="E44" s="316"/>
      <c r="F44" s="316"/>
      <c r="G44" s="316"/>
      <c r="H44" s="316"/>
      <c r="I44" s="316"/>
      <c r="J44" s="316"/>
      <c r="K44" s="317"/>
      <c r="L44" s="243" t="s">
        <v>86</v>
      </c>
      <c r="M44" s="244"/>
      <c r="N44" s="244"/>
      <c r="O44" s="244"/>
      <c r="P44" s="244"/>
      <c r="Q44" s="244"/>
      <c r="R44" s="244"/>
      <c r="S44" s="245"/>
      <c r="T44" s="244" t="s">
        <v>84</v>
      </c>
      <c r="U44" s="244"/>
      <c r="V44" s="244"/>
      <c r="W44" s="244"/>
      <c r="X44" s="244"/>
      <c r="Y44" s="244"/>
      <c r="Z44" s="245"/>
      <c r="AA44" s="379" t="s">
        <v>554</v>
      </c>
      <c r="AB44" s="380"/>
      <c r="AC44" s="380"/>
      <c r="AD44" s="380"/>
      <c r="AE44" s="380"/>
      <c r="AF44" s="380"/>
      <c r="AG44" s="380"/>
      <c r="AH44" s="380"/>
      <c r="AI44" s="380"/>
      <c r="AJ44" s="380"/>
      <c r="AK44" s="380"/>
      <c r="AL44" s="380"/>
      <c r="AM44" s="380"/>
      <c r="AN44" s="380"/>
      <c r="AO44" s="380"/>
      <c r="AP44" s="380"/>
      <c r="AQ44" s="380"/>
      <c r="AR44" s="380"/>
      <c r="AS44" s="380"/>
      <c r="AT44" s="380"/>
      <c r="AU44" s="380"/>
      <c r="AV44" s="380"/>
      <c r="AW44" s="380"/>
      <c r="AX44" s="381"/>
    </row>
    <row r="45" spans="3:50" ht="18.75" customHeight="1" x14ac:dyDescent="0.55000000000000004">
      <c r="C45" s="282"/>
      <c r="D45" s="316"/>
      <c r="E45" s="316"/>
      <c r="F45" s="316"/>
      <c r="G45" s="316"/>
      <c r="H45" s="316"/>
      <c r="I45" s="316"/>
      <c r="J45" s="316"/>
      <c r="K45" s="317"/>
      <c r="L45" s="261"/>
      <c r="M45" s="262"/>
      <c r="N45" s="262"/>
      <c r="O45" s="262"/>
      <c r="P45" s="262"/>
      <c r="Q45" s="262"/>
      <c r="R45" s="262"/>
      <c r="S45" s="263"/>
      <c r="T45" s="262"/>
      <c r="U45" s="262"/>
      <c r="V45" s="262"/>
      <c r="W45" s="262"/>
      <c r="X45" s="262"/>
      <c r="Y45" s="262"/>
      <c r="Z45" s="263"/>
      <c r="AA45" s="270" t="s">
        <v>555</v>
      </c>
      <c r="AB45" s="271"/>
      <c r="AC45" s="271"/>
      <c r="AD45" s="271"/>
      <c r="AE45" s="271"/>
      <c r="AF45" s="271"/>
      <c r="AG45" s="271"/>
      <c r="AH45" s="271"/>
      <c r="AI45" s="271"/>
      <c r="AJ45" s="271"/>
      <c r="AK45" s="271"/>
      <c r="AL45" s="271"/>
      <c r="AM45" s="271"/>
      <c r="AN45" s="271"/>
      <c r="AO45" s="271"/>
      <c r="AP45" s="271"/>
      <c r="AQ45" s="271"/>
      <c r="AR45" s="271"/>
      <c r="AS45" s="271"/>
      <c r="AT45" s="271"/>
      <c r="AU45" s="271"/>
      <c r="AV45" s="271"/>
      <c r="AW45" s="271"/>
      <c r="AX45" s="272"/>
    </row>
    <row r="46" spans="3:50" ht="33" customHeight="1" x14ac:dyDescent="0.55000000000000004">
      <c r="C46" s="282"/>
      <c r="D46" s="316"/>
      <c r="E46" s="316"/>
      <c r="F46" s="316"/>
      <c r="G46" s="316"/>
      <c r="H46" s="316"/>
      <c r="I46" s="316"/>
      <c r="J46" s="316"/>
      <c r="K46" s="317"/>
      <c r="L46" s="261"/>
      <c r="M46" s="262"/>
      <c r="N46" s="262"/>
      <c r="O46" s="262"/>
      <c r="P46" s="262"/>
      <c r="Q46" s="262"/>
      <c r="R46" s="262"/>
      <c r="S46" s="263"/>
      <c r="T46" s="262"/>
      <c r="U46" s="262"/>
      <c r="V46" s="262"/>
      <c r="W46" s="262"/>
      <c r="X46" s="262"/>
      <c r="Y46" s="262"/>
      <c r="Z46" s="263"/>
      <c r="AA46" s="320"/>
      <c r="AB46" s="264"/>
      <c r="AC46" s="264"/>
      <c r="AD46" s="264"/>
      <c r="AE46" s="264"/>
      <c r="AF46" s="264"/>
      <c r="AG46" s="264"/>
      <c r="AH46" s="264"/>
      <c r="AI46" s="264"/>
      <c r="AJ46" s="264"/>
      <c r="AK46" s="264"/>
      <c r="AL46" s="264"/>
      <c r="AM46" s="264"/>
      <c r="AN46" s="264"/>
      <c r="AO46" s="264"/>
      <c r="AP46" s="264"/>
      <c r="AQ46" s="264"/>
      <c r="AR46" s="264"/>
      <c r="AS46" s="264"/>
      <c r="AT46" s="264"/>
      <c r="AU46" s="264"/>
      <c r="AV46" s="264"/>
      <c r="AW46" s="264"/>
      <c r="AX46" s="321"/>
    </row>
    <row r="47" spans="3:50" ht="18.75" customHeight="1" x14ac:dyDescent="0.55000000000000004">
      <c r="C47" s="282"/>
      <c r="D47" s="316"/>
      <c r="E47" s="316"/>
      <c r="F47" s="316"/>
      <c r="G47" s="316"/>
      <c r="H47" s="316"/>
      <c r="I47" s="316"/>
      <c r="J47" s="316"/>
      <c r="K47" s="317"/>
      <c r="L47" s="261"/>
      <c r="M47" s="262"/>
      <c r="N47" s="262"/>
      <c r="O47" s="262"/>
      <c r="P47" s="262"/>
      <c r="Q47" s="262"/>
      <c r="R47" s="262"/>
      <c r="S47" s="263"/>
      <c r="T47" s="262"/>
      <c r="U47" s="262"/>
      <c r="V47" s="262"/>
      <c r="W47" s="262"/>
      <c r="X47" s="262"/>
      <c r="Y47" s="262"/>
      <c r="Z47" s="263"/>
      <c r="AA47" s="270" t="s">
        <v>106</v>
      </c>
      <c r="AB47" s="271"/>
      <c r="AC47" s="271"/>
      <c r="AD47" s="271"/>
      <c r="AE47" s="271"/>
      <c r="AF47" s="271"/>
      <c r="AG47" s="271"/>
      <c r="AH47" s="271"/>
      <c r="AI47" s="271"/>
      <c r="AJ47" s="271"/>
      <c r="AK47" s="271"/>
      <c r="AL47" s="271"/>
      <c r="AM47" s="271"/>
      <c r="AN47" s="271"/>
      <c r="AO47" s="271"/>
      <c r="AP47" s="271"/>
      <c r="AQ47" s="271"/>
      <c r="AR47" s="271"/>
      <c r="AS47" s="271"/>
      <c r="AT47" s="271"/>
      <c r="AU47" s="271"/>
      <c r="AV47" s="271"/>
      <c r="AW47" s="271"/>
      <c r="AX47" s="272"/>
    </row>
    <row r="48" spans="3:50" ht="18.75" customHeight="1" x14ac:dyDescent="0.55000000000000004">
      <c r="C48" s="282"/>
      <c r="D48" s="316"/>
      <c r="E48" s="316"/>
      <c r="F48" s="316"/>
      <c r="G48" s="316"/>
      <c r="H48" s="316"/>
      <c r="I48" s="316"/>
      <c r="J48" s="316"/>
      <c r="K48" s="317"/>
      <c r="L48" s="261"/>
      <c r="M48" s="262"/>
      <c r="N48" s="262"/>
      <c r="O48" s="262"/>
      <c r="P48" s="262"/>
      <c r="Q48" s="262"/>
      <c r="R48" s="262"/>
      <c r="S48" s="263"/>
      <c r="T48" s="262"/>
      <c r="U48" s="262"/>
      <c r="V48" s="262"/>
      <c r="W48" s="262"/>
      <c r="X48" s="262"/>
      <c r="Y48" s="262"/>
      <c r="Z48" s="263"/>
      <c r="AA48" s="270" t="s">
        <v>556</v>
      </c>
      <c r="AB48" s="271"/>
      <c r="AC48" s="271"/>
      <c r="AD48" s="271"/>
      <c r="AE48" s="271"/>
      <c r="AF48" s="271"/>
      <c r="AG48" s="271"/>
      <c r="AH48" s="271"/>
      <c r="AI48" s="271"/>
      <c r="AJ48" s="271"/>
      <c r="AK48" s="271"/>
      <c r="AL48" s="271"/>
      <c r="AM48" s="271"/>
      <c r="AN48" s="271"/>
      <c r="AO48" s="271"/>
      <c r="AP48" s="271"/>
      <c r="AQ48" s="271"/>
      <c r="AR48" s="271"/>
      <c r="AS48" s="271"/>
      <c r="AT48" s="271"/>
      <c r="AU48" s="271"/>
      <c r="AV48" s="271"/>
      <c r="AW48" s="271"/>
      <c r="AX48" s="272"/>
    </row>
    <row r="49" spans="3:50" ht="18.75" customHeight="1" x14ac:dyDescent="0.55000000000000004">
      <c r="C49" s="282"/>
      <c r="D49" s="316"/>
      <c r="E49" s="316"/>
      <c r="F49" s="316"/>
      <c r="G49" s="316"/>
      <c r="H49" s="316"/>
      <c r="I49" s="316"/>
      <c r="J49" s="316"/>
      <c r="K49" s="317"/>
      <c r="L49" s="261"/>
      <c r="M49" s="262"/>
      <c r="N49" s="262"/>
      <c r="O49" s="262"/>
      <c r="P49" s="262"/>
      <c r="Q49" s="262"/>
      <c r="R49" s="262"/>
      <c r="S49" s="263"/>
      <c r="T49" s="262"/>
      <c r="U49" s="262"/>
      <c r="V49" s="262"/>
      <c r="W49" s="262"/>
      <c r="X49" s="262"/>
      <c r="Y49" s="262"/>
      <c r="Z49" s="263"/>
      <c r="AA49" s="270" t="s">
        <v>557</v>
      </c>
      <c r="AB49" s="271"/>
      <c r="AC49" s="271"/>
      <c r="AD49" s="271"/>
      <c r="AE49" s="271"/>
      <c r="AF49" s="271"/>
      <c r="AG49" s="271"/>
      <c r="AH49" s="271"/>
      <c r="AI49" s="271"/>
      <c r="AJ49" s="271"/>
      <c r="AK49" s="271"/>
      <c r="AL49" s="271"/>
      <c r="AM49" s="271"/>
      <c r="AN49" s="271"/>
      <c r="AO49" s="271"/>
      <c r="AP49" s="271"/>
      <c r="AQ49" s="271"/>
      <c r="AR49" s="271"/>
      <c r="AS49" s="271"/>
      <c r="AT49" s="271"/>
      <c r="AU49" s="271"/>
      <c r="AV49" s="271"/>
      <c r="AW49" s="271"/>
      <c r="AX49" s="272"/>
    </row>
    <row r="50" spans="3:50" ht="18.75" customHeight="1" x14ac:dyDescent="0.55000000000000004">
      <c r="C50" s="282"/>
      <c r="D50" s="316"/>
      <c r="E50" s="316"/>
      <c r="F50" s="316"/>
      <c r="G50" s="316"/>
      <c r="H50" s="316"/>
      <c r="I50" s="316"/>
      <c r="J50" s="316"/>
      <c r="K50" s="317"/>
      <c r="L50" s="261"/>
      <c r="M50" s="262"/>
      <c r="N50" s="262"/>
      <c r="O50" s="262"/>
      <c r="P50" s="262"/>
      <c r="Q50" s="262"/>
      <c r="R50" s="262"/>
      <c r="S50" s="263"/>
      <c r="T50" s="262"/>
      <c r="U50" s="262"/>
      <c r="V50" s="262"/>
      <c r="W50" s="262"/>
      <c r="X50" s="262"/>
      <c r="Y50" s="262"/>
      <c r="Z50" s="263"/>
      <c r="AA50" s="224" t="s">
        <v>558</v>
      </c>
      <c r="AB50" s="225"/>
      <c r="AC50" s="225"/>
      <c r="AD50" s="225"/>
      <c r="AE50" s="225"/>
      <c r="AF50" s="225"/>
      <c r="AG50" s="225"/>
      <c r="AH50" s="225"/>
      <c r="AI50" s="225"/>
      <c r="AJ50" s="225"/>
      <c r="AK50" s="225"/>
      <c r="AL50" s="225"/>
      <c r="AM50" s="225"/>
      <c r="AN50" s="225"/>
      <c r="AO50" s="225"/>
      <c r="AP50" s="225"/>
      <c r="AQ50" s="225"/>
      <c r="AR50" s="225"/>
      <c r="AS50" s="225"/>
      <c r="AT50" s="225"/>
      <c r="AU50" s="225"/>
      <c r="AV50" s="225"/>
      <c r="AW50" s="225"/>
      <c r="AX50" s="226"/>
    </row>
    <row r="51" spans="3:50" ht="45" customHeight="1" x14ac:dyDescent="0.55000000000000004">
      <c r="C51" s="282"/>
      <c r="D51" s="316"/>
      <c r="E51" s="316"/>
      <c r="F51" s="316"/>
      <c r="G51" s="316"/>
      <c r="H51" s="316"/>
      <c r="I51" s="316"/>
      <c r="J51" s="316"/>
      <c r="K51" s="317"/>
      <c r="L51" s="261"/>
      <c r="M51" s="262"/>
      <c r="N51" s="262"/>
      <c r="O51" s="262"/>
      <c r="P51" s="262"/>
      <c r="Q51" s="262"/>
      <c r="R51" s="262"/>
      <c r="S51" s="263"/>
      <c r="T51" s="262"/>
      <c r="U51" s="262"/>
      <c r="V51" s="262"/>
      <c r="W51" s="262"/>
      <c r="X51" s="262"/>
      <c r="Y51" s="262"/>
      <c r="Z51" s="263"/>
      <c r="AA51" s="238" t="s">
        <v>77</v>
      </c>
      <c r="AB51" s="238"/>
      <c r="AC51" s="238"/>
      <c r="AD51" s="238"/>
      <c r="AE51" s="238"/>
      <c r="AF51" s="238"/>
      <c r="AG51" s="238"/>
      <c r="AH51" s="239"/>
      <c r="AI51" s="374" t="s">
        <v>559</v>
      </c>
      <c r="AJ51" s="374"/>
      <c r="AK51" s="374"/>
      <c r="AL51" s="374"/>
      <c r="AM51" s="374"/>
      <c r="AN51" s="374"/>
      <c r="AO51" s="374"/>
      <c r="AP51" s="374"/>
      <c r="AQ51" s="374"/>
      <c r="AR51" s="374"/>
      <c r="AS51" s="374"/>
      <c r="AT51" s="374"/>
      <c r="AU51" s="374"/>
      <c r="AV51" s="374"/>
      <c r="AW51" s="374"/>
      <c r="AX51" s="375"/>
    </row>
    <row r="52" spans="3:50" ht="45" customHeight="1" x14ac:dyDescent="0.55000000000000004">
      <c r="C52" s="282"/>
      <c r="D52" s="316"/>
      <c r="E52" s="316"/>
      <c r="F52" s="316"/>
      <c r="G52" s="316"/>
      <c r="H52" s="316"/>
      <c r="I52" s="316"/>
      <c r="J52" s="316"/>
      <c r="K52" s="317"/>
      <c r="L52" s="261"/>
      <c r="M52" s="262"/>
      <c r="N52" s="262"/>
      <c r="O52" s="262"/>
      <c r="P52" s="262"/>
      <c r="Q52" s="262"/>
      <c r="R52" s="262"/>
      <c r="S52" s="263"/>
      <c r="T52" s="262"/>
      <c r="U52" s="262"/>
      <c r="V52" s="262"/>
      <c r="W52" s="262"/>
      <c r="X52" s="262"/>
      <c r="Y52" s="262"/>
      <c r="Z52" s="263"/>
      <c r="AA52" s="222" t="s">
        <v>425</v>
      </c>
      <c r="AB52" s="222"/>
      <c r="AC52" s="222"/>
      <c r="AD52" s="222"/>
      <c r="AE52" s="222"/>
      <c r="AF52" s="222"/>
      <c r="AG52" s="222"/>
      <c r="AH52" s="223"/>
      <c r="AI52" s="382" t="s">
        <v>560</v>
      </c>
      <c r="AJ52" s="323"/>
      <c r="AK52" s="323"/>
      <c r="AL52" s="323"/>
      <c r="AM52" s="323"/>
      <c r="AN52" s="323"/>
      <c r="AO52" s="323"/>
      <c r="AP52" s="323"/>
      <c r="AQ52" s="323"/>
      <c r="AR52" s="323"/>
      <c r="AS52" s="323"/>
      <c r="AT52" s="323"/>
      <c r="AU52" s="323"/>
      <c r="AV52" s="323"/>
      <c r="AW52" s="323"/>
      <c r="AX52" s="324"/>
    </row>
    <row r="53" spans="3:50" ht="15" customHeight="1" x14ac:dyDescent="0.55000000000000004">
      <c r="C53" s="282"/>
      <c r="D53" s="316"/>
      <c r="E53" s="316"/>
      <c r="F53" s="316"/>
      <c r="G53" s="316"/>
      <c r="H53" s="316"/>
      <c r="I53" s="316"/>
      <c r="J53" s="316"/>
      <c r="K53" s="317"/>
      <c r="L53" s="261"/>
      <c r="M53" s="262"/>
      <c r="N53" s="262"/>
      <c r="O53" s="262"/>
      <c r="P53" s="262"/>
      <c r="Q53" s="262"/>
      <c r="R53" s="262"/>
      <c r="S53" s="263"/>
      <c r="T53" s="262"/>
      <c r="U53" s="262"/>
      <c r="V53" s="262"/>
      <c r="W53" s="262"/>
      <c r="X53" s="262"/>
      <c r="Y53" s="262"/>
      <c r="Z53" s="263"/>
      <c r="AA53" s="250" t="s">
        <v>525</v>
      </c>
      <c r="AB53" s="250"/>
      <c r="AC53" s="250"/>
      <c r="AD53" s="250"/>
      <c r="AE53" s="250"/>
      <c r="AF53" s="250"/>
      <c r="AG53" s="250"/>
      <c r="AH53" s="251"/>
      <c r="AI53" s="232" t="s">
        <v>561</v>
      </c>
      <c r="AJ53" s="233"/>
      <c r="AK53" s="233"/>
      <c r="AL53" s="233"/>
      <c r="AM53" s="233"/>
      <c r="AN53" s="233"/>
      <c r="AO53" s="233"/>
      <c r="AP53" s="233"/>
      <c r="AQ53" s="233"/>
      <c r="AR53" s="233"/>
      <c r="AS53" s="233"/>
      <c r="AT53" s="233"/>
      <c r="AU53" s="233"/>
      <c r="AV53" s="233"/>
      <c r="AW53" s="233"/>
      <c r="AX53" s="234"/>
    </row>
    <row r="54" spans="3:50" ht="15" customHeight="1" x14ac:dyDescent="0.55000000000000004">
      <c r="C54" s="282"/>
      <c r="D54" s="316"/>
      <c r="E54" s="316"/>
      <c r="F54" s="316"/>
      <c r="G54" s="316"/>
      <c r="H54" s="316"/>
      <c r="I54" s="316"/>
      <c r="J54" s="316"/>
      <c r="K54" s="317"/>
      <c r="L54" s="261"/>
      <c r="M54" s="262"/>
      <c r="N54" s="262"/>
      <c r="O54" s="262"/>
      <c r="P54" s="262"/>
      <c r="Q54" s="262"/>
      <c r="R54" s="262"/>
      <c r="S54" s="263"/>
      <c r="T54" s="262"/>
      <c r="U54" s="262"/>
      <c r="V54" s="262"/>
      <c r="W54" s="262"/>
      <c r="X54" s="262"/>
      <c r="Y54" s="262"/>
      <c r="Z54" s="263"/>
      <c r="AA54" s="265"/>
      <c r="AB54" s="265"/>
      <c r="AC54" s="265"/>
      <c r="AD54" s="265"/>
      <c r="AE54" s="265"/>
      <c r="AF54" s="265"/>
      <c r="AG54" s="265"/>
      <c r="AH54" s="274"/>
      <c r="AI54" s="270" t="s">
        <v>562</v>
      </c>
      <c r="AJ54" s="271"/>
      <c r="AK54" s="271"/>
      <c r="AL54" s="271"/>
      <c r="AM54" s="271"/>
      <c r="AN54" s="271"/>
      <c r="AO54" s="271"/>
      <c r="AP54" s="271"/>
      <c r="AQ54" s="271"/>
      <c r="AR54" s="271"/>
      <c r="AS54" s="271"/>
      <c r="AT54" s="271"/>
      <c r="AU54" s="271"/>
      <c r="AV54" s="271"/>
      <c r="AW54" s="271"/>
      <c r="AX54" s="272"/>
    </row>
    <row r="55" spans="3:50" ht="15" customHeight="1" x14ac:dyDescent="0.55000000000000004">
      <c r="C55" s="282"/>
      <c r="D55" s="316"/>
      <c r="E55" s="316"/>
      <c r="F55" s="316"/>
      <c r="G55" s="316"/>
      <c r="H55" s="316"/>
      <c r="I55" s="316"/>
      <c r="J55" s="316"/>
      <c r="K55" s="317"/>
      <c r="L55" s="261"/>
      <c r="M55" s="262"/>
      <c r="N55" s="262"/>
      <c r="O55" s="262"/>
      <c r="P55" s="262"/>
      <c r="Q55" s="262"/>
      <c r="R55" s="262"/>
      <c r="S55" s="263"/>
      <c r="T55" s="262"/>
      <c r="U55" s="262"/>
      <c r="V55" s="262"/>
      <c r="W55" s="262"/>
      <c r="X55" s="262"/>
      <c r="Y55" s="262"/>
      <c r="Z55" s="263"/>
      <c r="AA55" s="253"/>
      <c r="AB55" s="253"/>
      <c r="AC55" s="253"/>
      <c r="AD55" s="253"/>
      <c r="AE55" s="253"/>
      <c r="AF55" s="253"/>
      <c r="AG55" s="253"/>
      <c r="AH55" s="254"/>
      <c r="AI55" s="224" t="s">
        <v>563</v>
      </c>
      <c r="AJ55" s="225"/>
      <c r="AK55" s="225"/>
      <c r="AL55" s="225"/>
      <c r="AM55" s="225"/>
      <c r="AN55" s="225"/>
      <c r="AO55" s="225"/>
      <c r="AP55" s="225"/>
      <c r="AQ55" s="225"/>
      <c r="AR55" s="225"/>
      <c r="AS55" s="225"/>
      <c r="AT55" s="225"/>
      <c r="AU55" s="225"/>
      <c r="AV55" s="225"/>
      <c r="AW55" s="225"/>
      <c r="AX55" s="226"/>
    </row>
    <row r="56" spans="3:50" ht="24" customHeight="1" x14ac:dyDescent="0.55000000000000004">
      <c r="C56" s="282"/>
      <c r="D56" s="316"/>
      <c r="E56" s="316"/>
      <c r="F56" s="316"/>
      <c r="G56" s="316"/>
      <c r="H56" s="316"/>
      <c r="I56" s="316"/>
      <c r="J56" s="316"/>
      <c r="K56" s="317"/>
      <c r="L56" s="261"/>
      <c r="M56" s="262"/>
      <c r="N56" s="262"/>
      <c r="O56" s="262"/>
      <c r="P56" s="262"/>
      <c r="Q56" s="262"/>
      <c r="R56" s="262"/>
      <c r="S56" s="263"/>
      <c r="T56" s="262"/>
      <c r="U56" s="262"/>
      <c r="V56" s="262"/>
      <c r="W56" s="262"/>
      <c r="X56" s="262"/>
      <c r="Y56" s="262"/>
      <c r="Z56" s="263"/>
      <c r="AA56" s="250" t="s">
        <v>526</v>
      </c>
      <c r="AB56" s="250"/>
      <c r="AC56" s="250"/>
      <c r="AD56" s="250"/>
      <c r="AE56" s="250"/>
      <c r="AF56" s="250"/>
      <c r="AG56" s="250"/>
      <c r="AH56" s="251"/>
      <c r="AI56" s="267" t="s">
        <v>81</v>
      </c>
      <c r="AJ56" s="230"/>
      <c r="AK56" s="230"/>
      <c r="AL56" s="230"/>
      <c r="AM56" s="231"/>
      <c r="AN56" s="237"/>
      <c r="AO56" s="238"/>
      <c r="AP56" s="238"/>
      <c r="AQ56" s="238"/>
      <c r="AR56" s="238"/>
      <c r="AS56" s="238"/>
      <c r="AT56" s="238"/>
      <c r="AU56" s="238"/>
      <c r="AV56" s="238"/>
      <c r="AW56" s="238"/>
      <c r="AX56" s="239"/>
    </row>
    <row r="57" spans="3:50" ht="24" customHeight="1" x14ac:dyDescent="0.55000000000000004">
      <c r="C57" s="282"/>
      <c r="D57" s="316"/>
      <c r="E57" s="316"/>
      <c r="F57" s="316"/>
      <c r="G57" s="316"/>
      <c r="H57" s="316"/>
      <c r="I57" s="316"/>
      <c r="J57" s="316"/>
      <c r="K57" s="317"/>
      <c r="L57" s="261"/>
      <c r="M57" s="262"/>
      <c r="N57" s="262"/>
      <c r="O57" s="262"/>
      <c r="P57" s="262"/>
      <c r="Q57" s="262"/>
      <c r="R57" s="262"/>
      <c r="S57" s="263"/>
      <c r="T57" s="262"/>
      <c r="U57" s="262"/>
      <c r="V57" s="262"/>
      <c r="W57" s="262"/>
      <c r="X57" s="262"/>
      <c r="Y57" s="262"/>
      <c r="Z57" s="263"/>
      <c r="AA57" s="253"/>
      <c r="AB57" s="253"/>
      <c r="AC57" s="253"/>
      <c r="AD57" s="253"/>
      <c r="AE57" s="253"/>
      <c r="AF57" s="253"/>
      <c r="AG57" s="253"/>
      <c r="AH57" s="254"/>
      <c r="AI57" s="267" t="s">
        <v>83</v>
      </c>
      <c r="AJ57" s="230"/>
      <c r="AK57" s="230"/>
      <c r="AL57" s="230"/>
      <c r="AM57" s="231"/>
      <c r="AN57" s="237" t="s">
        <v>78</v>
      </c>
      <c r="AO57" s="238"/>
      <c r="AP57" s="238"/>
      <c r="AQ57" s="238"/>
      <c r="AR57" s="238"/>
      <c r="AS57" s="238"/>
      <c r="AT57" s="238"/>
      <c r="AU57" s="238"/>
      <c r="AV57" s="238"/>
      <c r="AW57" s="238"/>
      <c r="AX57" s="239"/>
    </row>
    <row r="58" spans="3:50" ht="27" customHeight="1" x14ac:dyDescent="0.55000000000000004">
      <c r="C58" s="282"/>
      <c r="D58" s="316"/>
      <c r="E58" s="316"/>
      <c r="F58" s="316"/>
      <c r="G58" s="316"/>
      <c r="H58" s="316"/>
      <c r="I58" s="316"/>
      <c r="J58" s="316"/>
      <c r="K58" s="317"/>
      <c r="L58" s="261"/>
      <c r="M58" s="262"/>
      <c r="N58" s="262"/>
      <c r="O58" s="262"/>
      <c r="P58" s="262"/>
      <c r="Q58" s="262"/>
      <c r="R58" s="262"/>
      <c r="S58" s="263"/>
      <c r="T58" s="262"/>
      <c r="U58" s="262"/>
      <c r="V58" s="262"/>
      <c r="W58" s="262"/>
      <c r="X58" s="262"/>
      <c r="Y58" s="262"/>
      <c r="Z58" s="263"/>
      <c r="AA58" s="238" t="s">
        <v>440</v>
      </c>
      <c r="AB58" s="238"/>
      <c r="AC58" s="238"/>
      <c r="AD58" s="238"/>
      <c r="AE58" s="238"/>
      <c r="AF58" s="238"/>
      <c r="AG58" s="238"/>
      <c r="AH58" s="238"/>
      <c r="AI58" s="238"/>
      <c r="AJ58" s="238"/>
      <c r="AK58" s="238"/>
      <c r="AL58" s="238"/>
      <c r="AM58" s="239"/>
      <c r="AN58" s="237" t="s">
        <v>78</v>
      </c>
      <c r="AO58" s="238"/>
      <c r="AP58" s="238"/>
      <c r="AQ58" s="238"/>
      <c r="AR58" s="238"/>
      <c r="AS58" s="238"/>
      <c r="AT58" s="238"/>
      <c r="AU58" s="238"/>
      <c r="AV58" s="238"/>
      <c r="AW58" s="238"/>
      <c r="AX58" s="239"/>
    </row>
    <row r="59" spans="3:50" ht="27" customHeight="1" x14ac:dyDescent="0.55000000000000004">
      <c r="C59" s="282"/>
      <c r="D59" s="316"/>
      <c r="E59" s="316"/>
      <c r="F59" s="316"/>
      <c r="G59" s="316"/>
      <c r="H59" s="316"/>
      <c r="I59" s="316"/>
      <c r="J59" s="316"/>
      <c r="K59" s="317"/>
      <c r="L59" s="261"/>
      <c r="M59" s="262"/>
      <c r="N59" s="262"/>
      <c r="O59" s="262"/>
      <c r="P59" s="262"/>
      <c r="Q59" s="262"/>
      <c r="R59" s="262"/>
      <c r="S59" s="263"/>
      <c r="T59" s="247"/>
      <c r="U59" s="247"/>
      <c r="V59" s="247"/>
      <c r="W59" s="247"/>
      <c r="X59" s="247"/>
      <c r="Y59" s="247"/>
      <c r="Z59" s="248"/>
      <c r="AA59" s="238" t="s">
        <v>441</v>
      </c>
      <c r="AB59" s="238"/>
      <c r="AC59" s="238"/>
      <c r="AD59" s="238"/>
      <c r="AE59" s="238"/>
      <c r="AF59" s="238"/>
      <c r="AG59" s="238"/>
      <c r="AH59" s="238"/>
      <c r="AI59" s="238"/>
      <c r="AJ59" s="238"/>
      <c r="AK59" s="238"/>
      <c r="AL59" s="238"/>
      <c r="AM59" s="239"/>
      <c r="AN59" s="237" t="s">
        <v>82</v>
      </c>
      <c r="AO59" s="238"/>
      <c r="AP59" s="238"/>
      <c r="AQ59" s="238"/>
      <c r="AR59" s="238"/>
      <c r="AS59" s="238"/>
      <c r="AT59" s="238"/>
      <c r="AU59" s="238"/>
      <c r="AV59" s="238"/>
      <c r="AW59" s="238"/>
      <c r="AX59" s="239"/>
    </row>
    <row r="60" spans="3:50" ht="51" customHeight="1" x14ac:dyDescent="0.55000000000000004">
      <c r="C60" s="282"/>
      <c r="D60" s="316"/>
      <c r="E60" s="316"/>
      <c r="F60" s="316"/>
      <c r="G60" s="316"/>
      <c r="H60" s="316"/>
      <c r="I60" s="316"/>
      <c r="J60" s="316"/>
      <c r="K60" s="317"/>
      <c r="L60" s="261"/>
      <c r="M60" s="262"/>
      <c r="N60" s="262"/>
      <c r="O60" s="262"/>
      <c r="P60" s="262"/>
      <c r="Q60" s="262"/>
      <c r="R60" s="262"/>
      <c r="S60" s="263"/>
      <c r="T60" s="244" t="s">
        <v>85</v>
      </c>
      <c r="U60" s="244"/>
      <c r="V60" s="244"/>
      <c r="W60" s="244"/>
      <c r="X60" s="244"/>
      <c r="Y60" s="244"/>
      <c r="Z60" s="244"/>
      <c r="AA60" s="249" t="s">
        <v>554</v>
      </c>
      <c r="AB60" s="250"/>
      <c r="AC60" s="250"/>
      <c r="AD60" s="250"/>
      <c r="AE60" s="250"/>
      <c r="AF60" s="250"/>
      <c r="AG60" s="250"/>
      <c r="AH60" s="250"/>
      <c r="AI60" s="250"/>
      <c r="AJ60" s="250"/>
      <c r="AK60" s="250"/>
      <c r="AL60" s="250"/>
      <c r="AM60" s="250"/>
      <c r="AN60" s="250"/>
      <c r="AO60" s="250"/>
      <c r="AP60" s="250"/>
      <c r="AQ60" s="250"/>
      <c r="AR60" s="250"/>
      <c r="AS60" s="250"/>
      <c r="AT60" s="250"/>
      <c r="AU60" s="250"/>
      <c r="AV60" s="250"/>
      <c r="AW60" s="250"/>
      <c r="AX60" s="251"/>
    </row>
    <row r="61" spans="3:50" ht="18.75" customHeight="1" x14ac:dyDescent="0.55000000000000004">
      <c r="C61" s="282"/>
      <c r="D61" s="316"/>
      <c r="E61" s="316"/>
      <c r="F61" s="316"/>
      <c r="G61" s="316"/>
      <c r="H61" s="316"/>
      <c r="I61" s="316"/>
      <c r="J61" s="316"/>
      <c r="K61" s="317"/>
      <c r="L61" s="261"/>
      <c r="M61" s="262"/>
      <c r="N61" s="262"/>
      <c r="O61" s="262"/>
      <c r="P61" s="262"/>
      <c r="Q61" s="262"/>
      <c r="R61" s="262"/>
      <c r="S61" s="263"/>
      <c r="T61" s="262"/>
      <c r="U61" s="262"/>
      <c r="V61" s="262"/>
      <c r="W61" s="262"/>
      <c r="X61" s="262"/>
      <c r="Y61" s="262"/>
      <c r="Z61" s="262"/>
      <c r="AA61" s="270" t="s">
        <v>564</v>
      </c>
      <c r="AB61" s="271"/>
      <c r="AC61" s="271"/>
      <c r="AD61" s="271"/>
      <c r="AE61" s="271"/>
      <c r="AF61" s="271"/>
      <c r="AG61" s="271"/>
      <c r="AH61" s="271"/>
      <c r="AI61" s="271"/>
      <c r="AJ61" s="271"/>
      <c r="AK61" s="271"/>
      <c r="AL61" s="271"/>
      <c r="AM61" s="271"/>
      <c r="AN61" s="271"/>
      <c r="AO61" s="271"/>
      <c r="AP61" s="271"/>
      <c r="AQ61" s="271"/>
      <c r="AR61" s="271"/>
      <c r="AS61" s="271"/>
      <c r="AT61" s="271"/>
      <c r="AU61" s="271"/>
      <c r="AV61" s="271"/>
      <c r="AW61" s="271"/>
      <c r="AX61" s="272"/>
    </row>
    <row r="62" spans="3:50" ht="18.75" customHeight="1" x14ac:dyDescent="0.55000000000000004">
      <c r="C62" s="282"/>
      <c r="D62" s="316"/>
      <c r="E62" s="316"/>
      <c r="F62" s="316"/>
      <c r="G62" s="316"/>
      <c r="H62" s="316"/>
      <c r="I62" s="316"/>
      <c r="J62" s="316"/>
      <c r="K62" s="317"/>
      <c r="L62" s="261"/>
      <c r="M62" s="262"/>
      <c r="N62" s="262"/>
      <c r="O62" s="262"/>
      <c r="P62" s="262"/>
      <c r="Q62" s="262"/>
      <c r="R62" s="262"/>
      <c r="S62" s="263"/>
      <c r="T62" s="262"/>
      <c r="U62" s="262"/>
      <c r="V62" s="262"/>
      <c r="W62" s="262"/>
      <c r="X62" s="262"/>
      <c r="Y62" s="262"/>
      <c r="Z62" s="262"/>
      <c r="AA62" s="320"/>
      <c r="AB62" s="264"/>
      <c r="AC62" s="264"/>
      <c r="AD62" s="264"/>
      <c r="AE62" s="264"/>
      <c r="AF62" s="264"/>
      <c r="AG62" s="264"/>
      <c r="AH62" s="264"/>
      <c r="AI62" s="264"/>
      <c r="AJ62" s="264"/>
      <c r="AK62" s="264"/>
      <c r="AL62" s="264"/>
      <c r="AM62" s="264"/>
      <c r="AN62" s="264"/>
      <c r="AO62" s="264"/>
      <c r="AP62" s="264"/>
      <c r="AQ62" s="264"/>
      <c r="AR62" s="264"/>
      <c r="AS62" s="264"/>
      <c r="AT62" s="264"/>
      <c r="AU62" s="264"/>
      <c r="AV62" s="264"/>
      <c r="AW62" s="264"/>
      <c r="AX62" s="321"/>
    </row>
    <row r="63" spans="3:50" ht="18.75" customHeight="1" x14ac:dyDescent="0.55000000000000004">
      <c r="C63" s="282"/>
      <c r="D63" s="316"/>
      <c r="E63" s="316"/>
      <c r="F63" s="316"/>
      <c r="G63" s="316"/>
      <c r="H63" s="316"/>
      <c r="I63" s="316"/>
      <c r="J63" s="316"/>
      <c r="K63" s="317"/>
      <c r="L63" s="261"/>
      <c r="M63" s="262"/>
      <c r="N63" s="262"/>
      <c r="O63" s="262"/>
      <c r="P63" s="262"/>
      <c r="Q63" s="262"/>
      <c r="R63" s="262"/>
      <c r="S63" s="263"/>
      <c r="T63" s="262"/>
      <c r="U63" s="262"/>
      <c r="V63" s="262"/>
      <c r="W63" s="262"/>
      <c r="X63" s="262"/>
      <c r="Y63" s="262"/>
      <c r="Z63" s="262"/>
      <c r="AA63" s="270" t="s">
        <v>106</v>
      </c>
      <c r="AB63" s="271"/>
      <c r="AC63" s="271"/>
      <c r="AD63" s="271"/>
      <c r="AE63" s="271"/>
      <c r="AF63" s="271"/>
      <c r="AG63" s="271"/>
      <c r="AH63" s="271"/>
      <c r="AI63" s="271"/>
      <c r="AJ63" s="271"/>
      <c r="AK63" s="271"/>
      <c r="AL63" s="271"/>
      <c r="AM63" s="271"/>
      <c r="AN63" s="271"/>
      <c r="AO63" s="271"/>
      <c r="AP63" s="271"/>
      <c r="AQ63" s="271"/>
      <c r="AR63" s="271"/>
      <c r="AS63" s="271"/>
      <c r="AT63" s="271"/>
      <c r="AU63" s="271"/>
      <c r="AV63" s="271"/>
      <c r="AW63" s="271"/>
      <c r="AX63" s="272"/>
    </row>
    <row r="64" spans="3:50" ht="18.75" customHeight="1" x14ac:dyDescent="0.55000000000000004">
      <c r="C64" s="282"/>
      <c r="D64" s="316"/>
      <c r="E64" s="316"/>
      <c r="F64" s="316"/>
      <c r="G64" s="316"/>
      <c r="H64" s="316"/>
      <c r="I64" s="316"/>
      <c r="J64" s="316"/>
      <c r="K64" s="317"/>
      <c r="L64" s="261"/>
      <c r="M64" s="262"/>
      <c r="N64" s="262"/>
      <c r="O64" s="262"/>
      <c r="P64" s="262"/>
      <c r="Q64" s="262"/>
      <c r="R64" s="262"/>
      <c r="S64" s="263"/>
      <c r="T64" s="262"/>
      <c r="U64" s="262"/>
      <c r="V64" s="262"/>
      <c r="W64" s="262"/>
      <c r="X64" s="262"/>
      <c r="Y64" s="262"/>
      <c r="Z64" s="262"/>
      <c r="AA64" s="270" t="s">
        <v>556</v>
      </c>
      <c r="AB64" s="271"/>
      <c r="AC64" s="271"/>
      <c r="AD64" s="271"/>
      <c r="AE64" s="271"/>
      <c r="AF64" s="271"/>
      <c r="AG64" s="271"/>
      <c r="AH64" s="271"/>
      <c r="AI64" s="271"/>
      <c r="AJ64" s="271"/>
      <c r="AK64" s="271"/>
      <c r="AL64" s="271"/>
      <c r="AM64" s="271"/>
      <c r="AN64" s="271"/>
      <c r="AO64" s="271"/>
      <c r="AP64" s="271"/>
      <c r="AQ64" s="271"/>
      <c r="AR64" s="271"/>
      <c r="AS64" s="271"/>
      <c r="AT64" s="271"/>
      <c r="AU64" s="271"/>
      <c r="AV64" s="271"/>
      <c r="AW64" s="271"/>
      <c r="AX64" s="272"/>
    </row>
    <row r="65" spans="1:50" ht="18.75" customHeight="1" x14ac:dyDescent="0.55000000000000004">
      <c r="C65" s="282"/>
      <c r="D65" s="316"/>
      <c r="E65" s="316"/>
      <c r="F65" s="316"/>
      <c r="G65" s="316"/>
      <c r="H65" s="316"/>
      <c r="I65" s="316"/>
      <c r="J65" s="316"/>
      <c r="K65" s="317"/>
      <c r="L65" s="261"/>
      <c r="M65" s="262"/>
      <c r="N65" s="262"/>
      <c r="O65" s="262"/>
      <c r="P65" s="262"/>
      <c r="Q65" s="262"/>
      <c r="R65" s="262"/>
      <c r="S65" s="263"/>
      <c r="T65" s="262"/>
      <c r="U65" s="262"/>
      <c r="V65" s="262"/>
      <c r="W65" s="262"/>
      <c r="X65" s="262"/>
      <c r="Y65" s="262"/>
      <c r="Z65" s="262"/>
      <c r="AA65" s="270" t="s">
        <v>565</v>
      </c>
      <c r="AB65" s="271"/>
      <c r="AC65" s="271"/>
      <c r="AD65" s="271"/>
      <c r="AE65" s="271"/>
      <c r="AF65" s="271"/>
      <c r="AG65" s="271"/>
      <c r="AH65" s="271"/>
      <c r="AI65" s="271"/>
      <c r="AJ65" s="271"/>
      <c r="AK65" s="271"/>
      <c r="AL65" s="271"/>
      <c r="AM65" s="271"/>
      <c r="AN65" s="271"/>
      <c r="AO65" s="271"/>
      <c r="AP65" s="271"/>
      <c r="AQ65" s="271"/>
      <c r="AR65" s="271"/>
      <c r="AS65" s="271"/>
      <c r="AT65" s="271"/>
      <c r="AU65" s="271"/>
      <c r="AV65" s="271"/>
      <c r="AW65" s="271"/>
      <c r="AX65" s="272"/>
    </row>
    <row r="66" spans="1:50" ht="18.75" customHeight="1" x14ac:dyDescent="0.55000000000000004">
      <c r="C66" s="282"/>
      <c r="D66" s="316"/>
      <c r="E66" s="316"/>
      <c r="F66" s="316"/>
      <c r="G66" s="316"/>
      <c r="H66" s="316"/>
      <c r="I66" s="316"/>
      <c r="J66" s="316"/>
      <c r="K66" s="317"/>
      <c r="L66" s="261"/>
      <c r="M66" s="262"/>
      <c r="N66" s="262"/>
      <c r="O66" s="262"/>
      <c r="P66" s="262"/>
      <c r="Q66" s="262"/>
      <c r="R66" s="262"/>
      <c r="S66" s="263"/>
      <c r="T66" s="262"/>
      <c r="U66" s="262"/>
      <c r="V66" s="262"/>
      <c r="W66" s="262"/>
      <c r="X66" s="262"/>
      <c r="Y66" s="262"/>
      <c r="Z66" s="262"/>
      <c r="AA66" s="224" t="s">
        <v>558</v>
      </c>
      <c r="AB66" s="225"/>
      <c r="AC66" s="225"/>
      <c r="AD66" s="225"/>
      <c r="AE66" s="225"/>
      <c r="AF66" s="225"/>
      <c r="AG66" s="225"/>
      <c r="AH66" s="225"/>
      <c r="AI66" s="225"/>
      <c r="AJ66" s="225"/>
      <c r="AK66" s="225"/>
      <c r="AL66" s="225"/>
      <c r="AM66" s="225"/>
      <c r="AN66" s="225"/>
      <c r="AO66" s="225"/>
      <c r="AP66" s="225"/>
      <c r="AQ66" s="225"/>
      <c r="AR66" s="225"/>
      <c r="AS66" s="225"/>
      <c r="AT66" s="225"/>
      <c r="AU66" s="225"/>
      <c r="AV66" s="225"/>
      <c r="AW66" s="225"/>
      <c r="AX66" s="226"/>
    </row>
    <row r="67" spans="1:50" ht="48" customHeight="1" x14ac:dyDescent="0.55000000000000004">
      <c r="C67" s="282"/>
      <c r="D67" s="316"/>
      <c r="E67" s="316"/>
      <c r="F67" s="316"/>
      <c r="G67" s="316"/>
      <c r="H67" s="316"/>
      <c r="I67" s="316"/>
      <c r="J67" s="316"/>
      <c r="K67" s="317"/>
      <c r="L67" s="261"/>
      <c r="M67" s="262"/>
      <c r="N67" s="262"/>
      <c r="O67" s="262"/>
      <c r="P67" s="262"/>
      <c r="Q67" s="262"/>
      <c r="R67" s="262"/>
      <c r="S67" s="263"/>
      <c r="T67" s="262"/>
      <c r="U67" s="262"/>
      <c r="V67" s="262"/>
      <c r="W67" s="262"/>
      <c r="X67" s="262"/>
      <c r="Y67" s="262"/>
      <c r="Z67" s="262"/>
      <c r="AA67" s="237" t="s">
        <v>77</v>
      </c>
      <c r="AB67" s="238"/>
      <c r="AC67" s="238"/>
      <c r="AD67" s="238"/>
      <c r="AE67" s="238"/>
      <c r="AF67" s="238"/>
      <c r="AG67" s="238"/>
      <c r="AH67" s="239"/>
      <c r="AI67" s="322" t="s">
        <v>559</v>
      </c>
      <c r="AJ67" s="323"/>
      <c r="AK67" s="323"/>
      <c r="AL67" s="323"/>
      <c r="AM67" s="323"/>
      <c r="AN67" s="323"/>
      <c r="AO67" s="323"/>
      <c r="AP67" s="323"/>
      <c r="AQ67" s="323"/>
      <c r="AR67" s="323"/>
      <c r="AS67" s="323"/>
      <c r="AT67" s="323"/>
      <c r="AU67" s="323"/>
      <c r="AV67" s="323"/>
      <c r="AW67" s="323"/>
      <c r="AX67" s="324"/>
    </row>
    <row r="68" spans="1:50" ht="57" customHeight="1" x14ac:dyDescent="0.55000000000000004">
      <c r="C68" s="283"/>
      <c r="D68" s="318"/>
      <c r="E68" s="318"/>
      <c r="F68" s="318"/>
      <c r="G68" s="318"/>
      <c r="H68" s="318"/>
      <c r="I68" s="318"/>
      <c r="J68" s="318"/>
      <c r="K68" s="319"/>
      <c r="L68" s="246"/>
      <c r="M68" s="247"/>
      <c r="N68" s="247"/>
      <c r="O68" s="247"/>
      <c r="P68" s="247"/>
      <c r="Q68" s="247"/>
      <c r="R68" s="247"/>
      <c r="S68" s="248"/>
      <c r="T68" s="247"/>
      <c r="U68" s="247"/>
      <c r="V68" s="247"/>
      <c r="W68" s="247"/>
      <c r="X68" s="247"/>
      <c r="Y68" s="247"/>
      <c r="Z68" s="247"/>
      <c r="AA68" s="221" t="s">
        <v>527</v>
      </c>
      <c r="AB68" s="222"/>
      <c r="AC68" s="222"/>
      <c r="AD68" s="222"/>
      <c r="AE68" s="222"/>
      <c r="AF68" s="222"/>
      <c r="AG68" s="222"/>
      <c r="AH68" s="223"/>
      <c r="AI68" s="382" t="s">
        <v>566</v>
      </c>
      <c r="AJ68" s="323"/>
      <c r="AK68" s="323"/>
      <c r="AL68" s="323"/>
      <c r="AM68" s="323"/>
      <c r="AN68" s="323"/>
      <c r="AO68" s="323"/>
      <c r="AP68" s="323"/>
      <c r="AQ68" s="323"/>
      <c r="AR68" s="323"/>
      <c r="AS68" s="323"/>
      <c r="AT68" s="323"/>
      <c r="AU68" s="323"/>
      <c r="AV68" s="323"/>
      <c r="AW68" s="323"/>
      <c r="AX68" s="324"/>
    </row>
    <row r="69" spans="1:50" ht="36" customHeight="1" x14ac:dyDescent="0.25">
      <c r="C69" s="313"/>
      <c r="D69" s="314"/>
      <c r="E69" s="314"/>
      <c r="F69" s="314"/>
      <c r="G69" s="314"/>
      <c r="H69" s="314"/>
      <c r="I69" s="314"/>
      <c r="J69" s="314"/>
      <c r="K69" s="315"/>
      <c r="L69" s="313"/>
      <c r="M69" s="314"/>
      <c r="N69" s="314"/>
      <c r="O69" s="314"/>
      <c r="P69" s="314"/>
      <c r="Q69" s="314"/>
      <c r="R69" s="314"/>
      <c r="S69" s="315"/>
      <c r="T69" s="240"/>
      <c r="U69" s="241"/>
      <c r="V69" s="241"/>
      <c r="W69" s="241"/>
      <c r="X69" s="241"/>
      <c r="Y69" s="241"/>
      <c r="Z69" s="242"/>
      <c r="AA69" s="249" t="s">
        <v>525</v>
      </c>
      <c r="AB69" s="250"/>
      <c r="AC69" s="250"/>
      <c r="AD69" s="250"/>
      <c r="AE69" s="250"/>
      <c r="AF69" s="250"/>
      <c r="AG69" s="250"/>
      <c r="AH69" s="251"/>
      <c r="AI69" s="361" t="s">
        <v>567</v>
      </c>
      <c r="AJ69" s="362"/>
      <c r="AK69" s="362"/>
      <c r="AL69" s="362"/>
      <c r="AM69" s="362"/>
      <c r="AN69" s="362"/>
      <c r="AO69" s="362"/>
      <c r="AP69" s="362"/>
      <c r="AQ69" s="362"/>
      <c r="AR69" s="362"/>
      <c r="AS69" s="362"/>
      <c r="AT69" s="362"/>
      <c r="AU69" s="362"/>
      <c r="AV69" s="362"/>
      <c r="AW69" s="362"/>
      <c r="AX69" s="363"/>
    </row>
    <row r="70" spans="1:50" ht="36" customHeight="1" x14ac:dyDescent="0.55000000000000004">
      <c r="C70" s="282"/>
      <c r="D70" s="316"/>
      <c r="E70" s="316"/>
      <c r="F70" s="316"/>
      <c r="G70" s="316"/>
      <c r="H70" s="316"/>
      <c r="I70" s="316"/>
      <c r="J70" s="316"/>
      <c r="K70" s="317"/>
      <c r="L70" s="282"/>
      <c r="M70" s="316"/>
      <c r="N70" s="316"/>
      <c r="O70" s="316"/>
      <c r="P70" s="316"/>
      <c r="Q70" s="316"/>
      <c r="R70" s="316"/>
      <c r="S70" s="317"/>
      <c r="T70" s="320"/>
      <c r="U70" s="264"/>
      <c r="V70" s="264"/>
      <c r="W70" s="264"/>
      <c r="X70" s="264"/>
      <c r="Y70" s="264"/>
      <c r="Z70" s="321"/>
      <c r="AA70" s="252"/>
      <c r="AB70" s="253"/>
      <c r="AC70" s="253"/>
      <c r="AD70" s="253"/>
      <c r="AE70" s="253"/>
      <c r="AF70" s="253"/>
      <c r="AG70" s="253"/>
      <c r="AH70" s="254"/>
      <c r="AI70" s="325" t="s">
        <v>568</v>
      </c>
      <c r="AJ70" s="326"/>
      <c r="AK70" s="326"/>
      <c r="AL70" s="326"/>
      <c r="AM70" s="326"/>
      <c r="AN70" s="326"/>
      <c r="AO70" s="326"/>
      <c r="AP70" s="326"/>
      <c r="AQ70" s="326"/>
      <c r="AR70" s="326"/>
      <c r="AS70" s="326"/>
      <c r="AT70" s="326"/>
      <c r="AU70" s="326"/>
      <c r="AV70" s="326"/>
      <c r="AW70" s="326"/>
      <c r="AX70" s="327"/>
    </row>
    <row r="71" spans="1:50" ht="33" customHeight="1" x14ac:dyDescent="0.55000000000000004">
      <c r="C71" s="282"/>
      <c r="D71" s="316"/>
      <c r="E71" s="316"/>
      <c r="F71" s="316"/>
      <c r="G71" s="316"/>
      <c r="H71" s="316"/>
      <c r="I71" s="316"/>
      <c r="J71" s="316"/>
      <c r="K71" s="317"/>
      <c r="L71" s="282"/>
      <c r="M71" s="316"/>
      <c r="N71" s="316"/>
      <c r="O71" s="316"/>
      <c r="P71" s="316"/>
      <c r="Q71" s="316"/>
      <c r="R71" s="316"/>
      <c r="S71" s="317"/>
      <c r="T71" s="320"/>
      <c r="U71" s="264"/>
      <c r="V71" s="264"/>
      <c r="W71" s="264"/>
      <c r="X71" s="264"/>
      <c r="Y71" s="264"/>
      <c r="Z71" s="321"/>
      <c r="AA71" s="322" t="s">
        <v>442</v>
      </c>
      <c r="AB71" s="374"/>
      <c r="AC71" s="374"/>
      <c r="AD71" s="374"/>
      <c r="AE71" s="374"/>
      <c r="AF71" s="374"/>
      <c r="AG71" s="374"/>
      <c r="AH71" s="374"/>
      <c r="AI71" s="374"/>
      <c r="AJ71" s="374"/>
      <c r="AK71" s="374"/>
      <c r="AL71" s="375"/>
      <c r="AM71" s="237"/>
      <c r="AN71" s="238"/>
      <c r="AO71" s="238"/>
      <c r="AP71" s="238"/>
      <c r="AQ71" s="238"/>
      <c r="AR71" s="238"/>
      <c r="AS71" s="238"/>
      <c r="AT71" s="238"/>
      <c r="AU71" s="238"/>
      <c r="AV71" s="238"/>
      <c r="AW71" s="238"/>
      <c r="AX71" s="239"/>
    </row>
    <row r="72" spans="1:50" ht="33" customHeight="1" x14ac:dyDescent="0.55000000000000004">
      <c r="C72" s="282"/>
      <c r="D72" s="316"/>
      <c r="E72" s="316"/>
      <c r="F72" s="316"/>
      <c r="G72" s="316"/>
      <c r="H72" s="316"/>
      <c r="I72" s="316"/>
      <c r="J72" s="316"/>
      <c r="K72" s="317"/>
      <c r="L72" s="282"/>
      <c r="M72" s="316"/>
      <c r="N72" s="316"/>
      <c r="O72" s="316"/>
      <c r="P72" s="316"/>
      <c r="Q72" s="316"/>
      <c r="R72" s="316"/>
      <c r="S72" s="317"/>
      <c r="T72" s="320"/>
      <c r="U72" s="264"/>
      <c r="V72" s="264"/>
      <c r="W72" s="264"/>
      <c r="X72" s="264"/>
      <c r="Y72" s="264"/>
      <c r="Z72" s="321"/>
      <c r="AA72" s="322" t="s">
        <v>443</v>
      </c>
      <c r="AB72" s="374"/>
      <c r="AC72" s="374"/>
      <c r="AD72" s="374"/>
      <c r="AE72" s="374"/>
      <c r="AF72" s="374"/>
      <c r="AG72" s="374"/>
      <c r="AH72" s="374"/>
      <c r="AI72" s="374"/>
      <c r="AJ72" s="374"/>
      <c r="AK72" s="374"/>
      <c r="AL72" s="375"/>
      <c r="AM72" s="237" t="s">
        <v>78</v>
      </c>
      <c r="AN72" s="238"/>
      <c r="AO72" s="238"/>
      <c r="AP72" s="238"/>
      <c r="AQ72" s="238"/>
      <c r="AR72" s="238"/>
      <c r="AS72" s="238"/>
      <c r="AT72" s="238"/>
      <c r="AU72" s="238"/>
      <c r="AV72" s="238"/>
      <c r="AW72" s="238"/>
      <c r="AX72" s="239"/>
    </row>
    <row r="73" spans="1:50" ht="33" customHeight="1" x14ac:dyDescent="0.55000000000000004">
      <c r="C73" s="283"/>
      <c r="D73" s="318"/>
      <c r="E73" s="318"/>
      <c r="F73" s="318"/>
      <c r="G73" s="318"/>
      <c r="H73" s="318"/>
      <c r="I73" s="318"/>
      <c r="J73" s="318"/>
      <c r="K73" s="319"/>
      <c r="L73" s="283"/>
      <c r="M73" s="318"/>
      <c r="N73" s="318"/>
      <c r="O73" s="318"/>
      <c r="P73" s="318"/>
      <c r="Q73" s="318"/>
      <c r="R73" s="318"/>
      <c r="S73" s="319"/>
      <c r="T73" s="278"/>
      <c r="U73" s="266"/>
      <c r="V73" s="266"/>
      <c r="W73" s="266"/>
      <c r="X73" s="266"/>
      <c r="Y73" s="266"/>
      <c r="Z73" s="279"/>
      <c r="AA73" s="322" t="s">
        <v>444</v>
      </c>
      <c r="AB73" s="374"/>
      <c r="AC73" s="374"/>
      <c r="AD73" s="374"/>
      <c r="AE73" s="374"/>
      <c r="AF73" s="374"/>
      <c r="AG73" s="374"/>
      <c r="AH73" s="374"/>
      <c r="AI73" s="374"/>
      <c r="AJ73" s="374"/>
      <c r="AK73" s="374"/>
      <c r="AL73" s="375"/>
      <c r="AM73" s="237" t="s">
        <v>79</v>
      </c>
      <c r="AN73" s="238"/>
      <c r="AO73" s="238"/>
      <c r="AP73" s="238"/>
      <c r="AQ73" s="238"/>
      <c r="AR73" s="238"/>
      <c r="AS73" s="238"/>
      <c r="AT73" s="238"/>
      <c r="AU73" s="238"/>
      <c r="AV73" s="238"/>
      <c r="AW73" s="238"/>
      <c r="AX73" s="239"/>
    </row>
    <row r="74" spans="1:50" hidden="1" x14ac:dyDescent="0.55000000000000004">
      <c r="B74" s="193"/>
      <c r="C74" s="193"/>
      <c r="D74" s="193"/>
      <c r="E74" s="193"/>
      <c r="F74" s="193"/>
      <c r="G74" s="193"/>
      <c r="H74" s="193"/>
      <c r="I74" s="193"/>
      <c r="J74" s="193"/>
      <c r="K74" s="193"/>
    </row>
    <row r="75" spans="1:50" x14ac:dyDescent="0.55000000000000004">
      <c r="B75" s="198"/>
      <c r="C75" s="198"/>
    </row>
    <row r="76" spans="1:50" ht="21" customHeight="1" x14ac:dyDescent="0.25">
      <c r="A76" s="364" t="s">
        <v>90</v>
      </c>
      <c r="B76" s="364"/>
      <c r="C76" s="364"/>
      <c r="D76" s="364"/>
      <c r="E76" s="364"/>
      <c r="F76" s="364"/>
      <c r="G76" s="364"/>
      <c r="H76" s="364"/>
      <c r="I76" s="364"/>
      <c r="J76" s="364"/>
      <c r="K76" s="364"/>
      <c r="L76" s="364"/>
      <c r="M76" s="364"/>
      <c r="N76" s="364"/>
      <c r="O76" s="364"/>
      <c r="P76" s="364"/>
      <c r="Q76" s="364"/>
      <c r="R76" s="364"/>
      <c r="S76" s="364"/>
      <c r="T76" s="364"/>
      <c r="U76" s="364"/>
      <c r="V76" s="364"/>
      <c r="W76" s="364"/>
      <c r="X76" s="364"/>
      <c r="Y76" s="364"/>
      <c r="Z76" s="364"/>
      <c r="AA76" s="364"/>
      <c r="AB76" s="364"/>
      <c r="AC76" s="364"/>
      <c r="AD76" s="364"/>
      <c r="AE76" s="364"/>
      <c r="AF76" s="364"/>
      <c r="AG76" s="364"/>
      <c r="AH76" s="364"/>
      <c r="AI76" s="364"/>
      <c r="AJ76" s="364"/>
      <c r="AK76" s="364"/>
      <c r="AL76" s="364"/>
      <c r="AM76" s="364"/>
      <c r="AN76" s="364"/>
      <c r="AO76" s="364"/>
      <c r="AP76" s="364"/>
      <c r="AQ76" s="364"/>
      <c r="AR76" s="364"/>
      <c r="AS76" s="364"/>
      <c r="AT76" s="364"/>
      <c r="AU76" s="364"/>
      <c r="AV76" s="364"/>
      <c r="AW76" s="364"/>
      <c r="AX76" s="364"/>
    </row>
    <row r="77" spans="1:50" ht="150" customHeight="1" x14ac:dyDescent="0.55000000000000004">
      <c r="C77" s="376"/>
      <c r="D77" s="377"/>
      <c r="E77" s="377"/>
      <c r="F77" s="377"/>
      <c r="G77" s="377"/>
      <c r="H77" s="377"/>
      <c r="I77" s="377"/>
      <c r="J77" s="377"/>
      <c r="K77" s="377"/>
      <c r="L77" s="377"/>
      <c r="M77" s="377"/>
      <c r="N77" s="377"/>
      <c r="O77" s="377"/>
      <c r="P77" s="377"/>
      <c r="Q77" s="377"/>
      <c r="R77" s="377"/>
      <c r="S77" s="377"/>
      <c r="T77" s="377"/>
      <c r="U77" s="377"/>
      <c r="V77" s="377"/>
      <c r="W77" s="377"/>
      <c r="X77" s="377"/>
      <c r="Y77" s="377"/>
      <c r="Z77" s="377"/>
      <c r="AA77" s="377"/>
      <c r="AB77" s="377"/>
      <c r="AC77" s="377"/>
      <c r="AD77" s="377"/>
      <c r="AE77" s="377"/>
      <c r="AF77" s="377"/>
      <c r="AG77" s="377"/>
      <c r="AH77" s="377"/>
      <c r="AI77" s="377"/>
      <c r="AJ77" s="377"/>
      <c r="AK77" s="377"/>
      <c r="AL77" s="377"/>
      <c r="AM77" s="377"/>
      <c r="AN77" s="377"/>
      <c r="AO77" s="377"/>
      <c r="AP77" s="377"/>
      <c r="AQ77" s="377"/>
      <c r="AR77" s="377"/>
      <c r="AS77" s="377"/>
      <c r="AT77" s="377"/>
      <c r="AU77" s="377"/>
      <c r="AV77" s="377"/>
      <c r="AW77" s="377"/>
      <c r="AX77" s="378"/>
    </row>
    <row r="78" spans="1:50" ht="150" customHeight="1" x14ac:dyDescent="0.55000000000000004">
      <c r="C78" s="366"/>
      <c r="D78" s="367"/>
      <c r="E78" s="367"/>
      <c r="F78" s="367"/>
      <c r="G78" s="367"/>
      <c r="H78" s="367"/>
      <c r="I78" s="367"/>
      <c r="J78" s="367"/>
      <c r="K78" s="367"/>
      <c r="L78" s="367"/>
      <c r="M78" s="367"/>
      <c r="N78" s="367"/>
      <c r="O78" s="367"/>
      <c r="P78" s="367"/>
      <c r="Q78" s="367"/>
      <c r="R78" s="367"/>
      <c r="S78" s="367"/>
      <c r="T78" s="367"/>
      <c r="U78" s="367"/>
      <c r="V78" s="367"/>
      <c r="W78" s="367"/>
      <c r="X78" s="367"/>
      <c r="Y78" s="367"/>
      <c r="Z78" s="367"/>
      <c r="AA78" s="367"/>
      <c r="AB78" s="367"/>
      <c r="AC78" s="367"/>
      <c r="AD78" s="367"/>
      <c r="AE78" s="367"/>
      <c r="AF78" s="367"/>
      <c r="AG78" s="367"/>
      <c r="AH78" s="367"/>
      <c r="AI78" s="367"/>
      <c r="AJ78" s="367"/>
      <c r="AK78" s="367"/>
      <c r="AL78" s="367"/>
      <c r="AM78" s="367"/>
      <c r="AN78" s="367"/>
      <c r="AO78" s="367"/>
      <c r="AP78" s="367"/>
      <c r="AQ78" s="367"/>
      <c r="AR78" s="367"/>
      <c r="AS78" s="367"/>
      <c r="AT78" s="367"/>
      <c r="AU78" s="367"/>
      <c r="AV78" s="367"/>
      <c r="AW78" s="367"/>
      <c r="AX78" s="368"/>
    </row>
    <row r="79" spans="1:50" ht="150" customHeight="1" x14ac:dyDescent="0.55000000000000004">
      <c r="C79" s="309"/>
      <c r="D79" s="310"/>
      <c r="E79" s="310"/>
      <c r="F79" s="310"/>
      <c r="G79" s="310"/>
      <c r="H79" s="310"/>
      <c r="I79" s="310"/>
      <c r="J79" s="310"/>
      <c r="K79" s="310"/>
      <c r="L79" s="310"/>
      <c r="M79" s="310"/>
      <c r="N79" s="310"/>
      <c r="O79" s="310"/>
      <c r="P79" s="310"/>
      <c r="Q79" s="310"/>
      <c r="R79" s="310"/>
      <c r="S79" s="310"/>
      <c r="T79" s="310"/>
      <c r="U79" s="310"/>
      <c r="V79" s="310"/>
      <c r="W79" s="310"/>
      <c r="X79" s="310"/>
      <c r="Y79" s="310"/>
      <c r="Z79" s="310"/>
      <c r="AA79" s="310"/>
      <c r="AB79" s="310"/>
      <c r="AC79" s="310"/>
      <c r="AD79" s="310"/>
      <c r="AE79" s="310"/>
      <c r="AF79" s="310"/>
      <c r="AG79" s="310"/>
      <c r="AH79" s="310"/>
      <c r="AI79" s="310"/>
      <c r="AJ79" s="310"/>
      <c r="AK79" s="310"/>
      <c r="AL79" s="310"/>
      <c r="AM79" s="310"/>
      <c r="AN79" s="310"/>
      <c r="AO79" s="310"/>
      <c r="AP79" s="310"/>
      <c r="AQ79" s="310"/>
      <c r="AR79" s="310"/>
      <c r="AS79" s="310"/>
      <c r="AT79" s="310"/>
      <c r="AU79" s="310"/>
      <c r="AV79" s="310"/>
      <c r="AW79" s="310"/>
      <c r="AX79" s="311"/>
    </row>
    <row r="80" spans="1:50" ht="30" customHeight="1" x14ac:dyDescent="0.55000000000000004">
      <c r="C80" s="198"/>
      <c r="D80" s="198"/>
    </row>
    <row r="81" spans="1:50" ht="24" customHeight="1" x14ac:dyDescent="0.25">
      <c r="A81" s="364" t="s">
        <v>91</v>
      </c>
      <c r="B81" s="364"/>
      <c r="C81" s="364"/>
      <c r="D81" s="364"/>
      <c r="E81" s="364"/>
      <c r="F81" s="364"/>
      <c r="G81" s="364"/>
      <c r="H81" s="364"/>
      <c r="I81" s="364"/>
      <c r="J81" s="364"/>
      <c r="K81" s="364"/>
      <c r="L81" s="364"/>
      <c r="M81" s="364"/>
      <c r="N81" s="364"/>
      <c r="O81" s="364"/>
      <c r="P81" s="364"/>
      <c r="Q81" s="364"/>
      <c r="R81" s="364"/>
      <c r="S81" s="364"/>
      <c r="T81" s="364"/>
      <c r="U81" s="364"/>
      <c r="V81" s="364"/>
      <c r="W81" s="364"/>
      <c r="X81" s="364"/>
      <c r="Y81" s="364"/>
      <c r="Z81" s="364"/>
      <c r="AA81" s="364"/>
      <c r="AB81" s="364"/>
      <c r="AC81" s="364"/>
      <c r="AD81" s="364"/>
      <c r="AE81" s="364"/>
      <c r="AF81" s="364"/>
      <c r="AG81" s="364"/>
      <c r="AH81" s="364"/>
      <c r="AI81" s="364"/>
      <c r="AJ81" s="364"/>
      <c r="AK81" s="364"/>
      <c r="AL81" s="364"/>
      <c r="AM81" s="364"/>
      <c r="AN81" s="364"/>
      <c r="AO81" s="364"/>
      <c r="AP81" s="364"/>
      <c r="AQ81" s="364"/>
      <c r="AR81" s="364"/>
      <c r="AS81" s="364"/>
      <c r="AT81" s="364"/>
      <c r="AU81" s="364"/>
      <c r="AV81" s="364"/>
      <c r="AW81" s="364"/>
      <c r="AX81" s="364"/>
    </row>
    <row r="82" spans="1:50" ht="33" customHeight="1" x14ac:dyDescent="0.55000000000000004">
      <c r="B82" s="199"/>
      <c r="C82" s="221" t="s">
        <v>445</v>
      </c>
      <c r="D82" s="222"/>
      <c r="E82" s="222"/>
      <c r="F82" s="222"/>
      <c r="G82" s="222"/>
      <c r="H82" s="222"/>
      <c r="I82" s="222"/>
      <c r="J82" s="222"/>
      <c r="K82" s="222"/>
      <c r="L82" s="222"/>
      <c r="M82" s="222"/>
      <c r="N82" s="222"/>
      <c r="O82" s="222"/>
      <c r="P82" s="222"/>
      <c r="Q82" s="222"/>
      <c r="R82" s="222"/>
      <c r="S82" s="222"/>
      <c r="T82" s="222"/>
      <c r="U82" s="222"/>
      <c r="V82" s="222"/>
      <c r="W82" s="222"/>
      <c r="X82" s="222"/>
      <c r="Y82" s="222"/>
      <c r="Z82" s="222"/>
      <c r="AA82" s="222"/>
      <c r="AB82" s="222"/>
      <c r="AC82" s="222"/>
      <c r="AD82" s="222"/>
      <c r="AE82" s="222"/>
      <c r="AF82" s="222"/>
      <c r="AG82" s="222"/>
      <c r="AH82" s="222"/>
      <c r="AI82" s="222"/>
      <c r="AJ82" s="222"/>
      <c r="AK82" s="222"/>
      <c r="AL82" s="222"/>
      <c r="AM82" s="222"/>
      <c r="AN82" s="222"/>
      <c r="AO82" s="222"/>
      <c r="AP82" s="223"/>
      <c r="AQ82" s="372">
        <f>その他増改築!$L$39</f>
        <v>0</v>
      </c>
      <c r="AR82" s="373"/>
      <c r="AS82" s="373"/>
      <c r="AT82" s="373"/>
      <c r="AU82" s="373"/>
      <c r="AV82" s="373"/>
      <c r="AW82" s="230" t="s">
        <v>569</v>
      </c>
      <c r="AX82" s="231"/>
    </row>
    <row r="83" spans="1:50" ht="27" customHeight="1" x14ac:dyDescent="0.55000000000000004">
      <c r="C83" s="249" t="s">
        <v>446</v>
      </c>
      <c r="D83" s="250"/>
      <c r="E83" s="250"/>
      <c r="F83" s="250"/>
      <c r="G83" s="250"/>
      <c r="H83" s="250"/>
      <c r="I83" s="250"/>
      <c r="J83" s="250"/>
      <c r="K83" s="250"/>
      <c r="L83" s="250"/>
      <c r="M83" s="250"/>
      <c r="N83" s="250"/>
      <c r="O83" s="250"/>
      <c r="P83" s="250"/>
      <c r="Q83" s="250"/>
      <c r="R83" s="250"/>
      <c r="S83" s="250"/>
      <c r="T83" s="250"/>
      <c r="U83" s="250"/>
      <c r="V83" s="250"/>
      <c r="W83" s="250"/>
      <c r="X83" s="250"/>
      <c r="Y83" s="250"/>
      <c r="Z83" s="250"/>
      <c r="AA83" s="250"/>
      <c r="AB83" s="250"/>
      <c r="AC83" s="250"/>
      <c r="AD83" s="250"/>
      <c r="AE83" s="250"/>
      <c r="AF83" s="250"/>
      <c r="AG83" s="250"/>
      <c r="AH83" s="250"/>
      <c r="AI83" s="250"/>
      <c r="AJ83" s="250"/>
      <c r="AK83" s="250"/>
      <c r="AL83" s="250"/>
      <c r="AM83" s="250"/>
      <c r="AN83" s="250"/>
      <c r="AO83" s="250"/>
      <c r="AP83" s="251"/>
      <c r="AQ83" s="237" t="s">
        <v>570</v>
      </c>
      <c r="AR83" s="238"/>
      <c r="AS83" s="238"/>
      <c r="AT83" s="238"/>
      <c r="AU83" s="238"/>
      <c r="AV83" s="238"/>
      <c r="AW83" s="238"/>
      <c r="AX83" s="239"/>
    </row>
    <row r="84" spans="1:50" ht="27" customHeight="1" x14ac:dyDescent="0.55000000000000004">
      <c r="C84" s="200"/>
      <c r="D84" s="221" t="s">
        <v>20</v>
      </c>
      <c r="E84" s="222"/>
      <c r="F84" s="222"/>
      <c r="G84" s="222"/>
      <c r="H84" s="222"/>
      <c r="I84" s="222"/>
      <c r="J84" s="222"/>
      <c r="K84" s="222"/>
      <c r="L84" s="222"/>
      <c r="M84" s="222"/>
      <c r="N84" s="222"/>
      <c r="O84" s="223"/>
      <c r="P84" s="237" t="s">
        <v>21</v>
      </c>
      <c r="Q84" s="238"/>
      <c r="R84" s="238"/>
      <c r="S84" s="238"/>
      <c r="T84" s="238"/>
      <c r="U84" s="238"/>
      <c r="V84" s="238"/>
      <c r="W84" s="238"/>
      <c r="X84" s="238"/>
      <c r="Y84" s="238"/>
      <c r="Z84" s="238"/>
      <c r="AA84" s="238"/>
      <c r="AB84" s="238"/>
      <c r="AC84" s="238"/>
      <c r="AD84" s="238"/>
      <c r="AE84" s="238"/>
      <c r="AF84" s="238"/>
      <c r="AG84" s="238"/>
      <c r="AH84" s="238"/>
      <c r="AI84" s="238"/>
      <c r="AJ84" s="238"/>
      <c r="AK84" s="238"/>
      <c r="AL84" s="238"/>
      <c r="AM84" s="238"/>
      <c r="AN84" s="238"/>
      <c r="AO84" s="238"/>
      <c r="AP84" s="239"/>
      <c r="AQ84" s="228">
        <f>その他増改築!$L$41</f>
        <v>0</v>
      </c>
      <c r="AR84" s="229"/>
      <c r="AS84" s="229"/>
      <c r="AT84" s="229"/>
      <c r="AU84" s="229"/>
      <c r="AV84" s="229"/>
      <c r="AW84" s="230" t="s">
        <v>569</v>
      </c>
      <c r="AX84" s="231"/>
    </row>
    <row r="85" spans="1:50" ht="27" customHeight="1" x14ac:dyDescent="0.55000000000000004">
      <c r="C85" s="221" t="s">
        <v>447</v>
      </c>
      <c r="D85" s="222"/>
      <c r="E85" s="222"/>
      <c r="F85" s="222"/>
      <c r="G85" s="222"/>
      <c r="H85" s="222"/>
      <c r="I85" s="222"/>
      <c r="J85" s="222"/>
      <c r="K85" s="222"/>
      <c r="L85" s="222"/>
      <c r="M85" s="222"/>
      <c r="N85" s="222"/>
      <c r="O85" s="222"/>
      <c r="P85" s="222"/>
      <c r="Q85" s="222"/>
      <c r="R85" s="222"/>
      <c r="S85" s="222"/>
      <c r="T85" s="222"/>
      <c r="U85" s="222"/>
      <c r="V85" s="222"/>
      <c r="W85" s="222"/>
      <c r="X85" s="222"/>
      <c r="Y85" s="222"/>
      <c r="Z85" s="222"/>
      <c r="AA85" s="222"/>
      <c r="AB85" s="222"/>
      <c r="AC85" s="222"/>
      <c r="AD85" s="222"/>
      <c r="AE85" s="222"/>
      <c r="AF85" s="222"/>
      <c r="AG85" s="222"/>
      <c r="AH85" s="222"/>
      <c r="AI85" s="222"/>
      <c r="AJ85" s="222"/>
      <c r="AK85" s="222"/>
      <c r="AL85" s="222"/>
      <c r="AM85" s="222"/>
      <c r="AN85" s="222"/>
      <c r="AO85" s="222"/>
      <c r="AP85" s="223"/>
      <c r="AQ85" s="228">
        <f>AQ82-AQ84</f>
        <v>0</v>
      </c>
      <c r="AR85" s="229"/>
      <c r="AS85" s="229"/>
      <c r="AT85" s="229"/>
      <c r="AU85" s="229"/>
      <c r="AV85" s="229"/>
      <c r="AW85" s="230" t="s">
        <v>569</v>
      </c>
      <c r="AX85" s="231"/>
    </row>
    <row r="86" spans="1:50" ht="13.5" hidden="1" customHeight="1" x14ac:dyDescent="0.55000000000000004">
      <c r="B86" s="193"/>
      <c r="C86" s="193"/>
      <c r="D86" s="193"/>
      <c r="E86" s="193"/>
      <c r="F86" s="193"/>
    </row>
    <row r="87" spans="1:50" ht="46.5" customHeight="1" x14ac:dyDescent="0.55000000000000004">
      <c r="A87" s="265" t="s">
        <v>571</v>
      </c>
      <c r="B87" s="265"/>
      <c r="C87" s="265"/>
      <c r="D87" s="265"/>
      <c r="E87" s="265"/>
      <c r="F87" s="265"/>
      <c r="G87" s="265"/>
      <c r="H87" s="265"/>
      <c r="I87" s="265"/>
      <c r="J87" s="265"/>
      <c r="K87" s="265"/>
      <c r="L87" s="265"/>
      <c r="M87" s="265"/>
      <c r="N87" s="265"/>
      <c r="O87" s="265"/>
      <c r="P87" s="265"/>
      <c r="Q87" s="265"/>
      <c r="R87" s="265"/>
      <c r="S87" s="265"/>
      <c r="T87" s="265"/>
      <c r="U87" s="265"/>
      <c r="V87" s="265"/>
      <c r="W87" s="265"/>
      <c r="X87" s="265"/>
      <c r="Y87" s="265"/>
      <c r="Z87" s="265"/>
      <c r="AA87" s="265"/>
      <c r="AB87" s="265"/>
      <c r="AC87" s="265"/>
      <c r="AD87" s="265"/>
      <c r="AE87" s="265"/>
      <c r="AF87" s="265"/>
      <c r="AG87" s="265"/>
      <c r="AH87" s="265"/>
      <c r="AI87" s="265"/>
      <c r="AJ87" s="265"/>
      <c r="AK87" s="265"/>
      <c r="AL87" s="265"/>
      <c r="AM87" s="265"/>
      <c r="AN87" s="265"/>
      <c r="AO87" s="265"/>
      <c r="AP87" s="265"/>
      <c r="AQ87" s="265"/>
      <c r="AR87" s="265"/>
      <c r="AS87" s="265"/>
      <c r="AT87" s="265"/>
      <c r="AU87" s="265"/>
      <c r="AV87" s="265"/>
      <c r="AW87" s="265"/>
      <c r="AX87" s="265"/>
    </row>
    <row r="88" spans="1:50" ht="19.5" customHeight="1" x14ac:dyDescent="0.55000000000000004">
      <c r="A88" s="271" t="s">
        <v>76</v>
      </c>
      <c r="B88" s="271"/>
      <c r="C88" s="271"/>
      <c r="D88" s="271"/>
      <c r="E88" s="271"/>
      <c r="F88" s="271"/>
      <c r="G88" s="271"/>
      <c r="H88" s="271"/>
      <c r="I88" s="271"/>
      <c r="J88" s="271"/>
      <c r="K88" s="271"/>
      <c r="L88" s="271"/>
      <c r="M88" s="271"/>
      <c r="N88" s="271"/>
      <c r="O88" s="271"/>
      <c r="P88" s="271"/>
      <c r="Q88" s="271"/>
      <c r="R88" s="271"/>
      <c r="S88" s="271"/>
      <c r="T88" s="271"/>
      <c r="U88" s="271"/>
      <c r="V88" s="271"/>
      <c r="W88" s="271"/>
      <c r="X88" s="271"/>
      <c r="Y88" s="271"/>
      <c r="Z88" s="271"/>
      <c r="AA88" s="271"/>
      <c r="AB88" s="271"/>
      <c r="AC88" s="271"/>
      <c r="AD88" s="271"/>
      <c r="AE88" s="271"/>
      <c r="AF88" s="271"/>
      <c r="AG88" s="271"/>
      <c r="AH88" s="271"/>
      <c r="AI88" s="271"/>
      <c r="AJ88" s="271"/>
      <c r="AK88" s="271"/>
      <c r="AL88" s="271"/>
      <c r="AM88" s="271"/>
      <c r="AN88" s="271"/>
      <c r="AO88" s="271"/>
      <c r="AP88" s="271"/>
      <c r="AQ88" s="271"/>
      <c r="AR88" s="271"/>
      <c r="AS88" s="271"/>
      <c r="AT88" s="271"/>
      <c r="AU88" s="271"/>
      <c r="AV88" s="271"/>
      <c r="AW88" s="271"/>
      <c r="AX88" s="271"/>
    </row>
    <row r="89" spans="1:50" ht="18.75" customHeight="1" x14ac:dyDescent="0.55000000000000004">
      <c r="C89" s="243" t="s">
        <v>100</v>
      </c>
      <c r="D89" s="244"/>
      <c r="E89" s="244"/>
      <c r="F89" s="244"/>
      <c r="G89" s="244"/>
      <c r="H89" s="244"/>
      <c r="I89" s="244"/>
      <c r="J89" s="245"/>
      <c r="K89" s="249" t="s">
        <v>448</v>
      </c>
      <c r="L89" s="250"/>
      <c r="M89" s="250"/>
      <c r="N89" s="250"/>
      <c r="O89" s="250"/>
      <c r="P89" s="250"/>
      <c r="Q89" s="250"/>
      <c r="R89" s="250"/>
      <c r="S89" s="250"/>
      <c r="T89" s="250"/>
      <c r="U89" s="250"/>
      <c r="V89" s="250"/>
      <c r="W89" s="250"/>
      <c r="X89" s="250"/>
      <c r="Y89" s="250"/>
      <c r="Z89" s="250"/>
      <c r="AA89" s="250"/>
      <c r="AB89" s="250"/>
      <c r="AC89" s="250"/>
      <c r="AD89" s="250"/>
      <c r="AE89" s="250"/>
      <c r="AF89" s="250"/>
      <c r="AG89" s="250"/>
      <c r="AH89" s="250"/>
      <c r="AI89" s="250"/>
      <c r="AJ89" s="250"/>
      <c r="AK89" s="250"/>
      <c r="AL89" s="250"/>
      <c r="AM89" s="250"/>
      <c r="AN89" s="250"/>
      <c r="AO89" s="250"/>
      <c r="AP89" s="250"/>
      <c r="AQ89" s="250"/>
      <c r="AR89" s="250"/>
      <c r="AS89" s="250"/>
      <c r="AT89" s="250"/>
      <c r="AU89" s="250"/>
      <c r="AV89" s="250"/>
      <c r="AW89" s="250"/>
      <c r="AX89" s="251"/>
    </row>
    <row r="90" spans="1:50" ht="18.75" customHeight="1" x14ac:dyDescent="0.55000000000000004">
      <c r="C90" s="261"/>
      <c r="D90" s="262"/>
      <c r="E90" s="262"/>
      <c r="F90" s="262"/>
      <c r="G90" s="262"/>
      <c r="H90" s="262"/>
      <c r="I90" s="262"/>
      <c r="J90" s="263"/>
      <c r="K90" s="273" t="s">
        <v>572</v>
      </c>
      <c r="L90" s="265"/>
      <c r="M90" s="265"/>
      <c r="N90" s="265"/>
      <c r="O90" s="265"/>
      <c r="P90" s="265"/>
      <c r="Q90" s="265"/>
      <c r="R90" s="265"/>
      <c r="S90" s="265"/>
      <c r="T90" s="265"/>
      <c r="U90" s="265"/>
      <c r="V90" s="265"/>
      <c r="W90" s="265"/>
      <c r="X90" s="265"/>
      <c r="Y90" s="265"/>
      <c r="Z90" s="265"/>
      <c r="AA90" s="265"/>
      <c r="AB90" s="265"/>
      <c r="AC90" s="265"/>
      <c r="AD90" s="265"/>
      <c r="AE90" s="265"/>
      <c r="AF90" s="265"/>
      <c r="AG90" s="265"/>
      <c r="AH90" s="265"/>
      <c r="AI90" s="265"/>
      <c r="AJ90" s="265"/>
      <c r="AK90" s="265"/>
      <c r="AL90" s="265"/>
      <c r="AM90" s="265"/>
      <c r="AN90" s="265"/>
      <c r="AO90" s="265"/>
      <c r="AP90" s="265"/>
      <c r="AQ90" s="265"/>
      <c r="AR90" s="265"/>
      <c r="AS90" s="265"/>
      <c r="AT90" s="265"/>
      <c r="AU90" s="265"/>
      <c r="AV90" s="265"/>
      <c r="AW90" s="265"/>
      <c r="AX90" s="274"/>
    </row>
    <row r="91" spans="1:50" ht="18.75" customHeight="1" x14ac:dyDescent="0.55000000000000004">
      <c r="C91" s="246"/>
      <c r="D91" s="247"/>
      <c r="E91" s="247"/>
      <c r="F91" s="247"/>
      <c r="G91" s="247"/>
      <c r="H91" s="247"/>
      <c r="I91" s="247"/>
      <c r="J91" s="248"/>
      <c r="K91" s="252" t="s">
        <v>573</v>
      </c>
      <c r="L91" s="253"/>
      <c r="M91" s="253"/>
      <c r="N91" s="253"/>
      <c r="O91" s="253"/>
      <c r="P91" s="253"/>
      <c r="Q91" s="253"/>
      <c r="R91" s="253"/>
      <c r="S91" s="253"/>
      <c r="T91" s="253"/>
      <c r="U91" s="253"/>
      <c r="V91" s="253"/>
      <c r="W91" s="253"/>
      <c r="X91" s="253"/>
      <c r="Y91" s="253"/>
      <c r="Z91" s="253"/>
      <c r="AA91" s="253"/>
      <c r="AB91" s="253"/>
      <c r="AC91" s="253"/>
      <c r="AD91" s="253"/>
      <c r="AE91" s="253"/>
      <c r="AF91" s="253"/>
      <c r="AG91" s="253"/>
      <c r="AH91" s="253"/>
      <c r="AI91" s="253"/>
      <c r="AJ91" s="253"/>
      <c r="AK91" s="253"/>
      <c r="AL91" s="253"/>
      <c r="AM91" s="253"/>
      <c r="AN91" s="253"/>
      <c r="AO91" s="253"/>
      <c r="AP91" s="253"/>
      <c r="AQ91" s="253"/>
      <c r="AR91" s="253"/>
      <c r="AS91" s="253"/>
      <c r="AT91" s="253"/>
      <c r="AU91" s="253"/>
      <c r="AV91" s="253"/>
      <c r="AW91" s="253"/>
      <c r="AX91" s="254"/>
    </row>
    <row r="92" spans="1:50" ht="36" customHeight="1" x14ac:dyDescent="0.55000000000000004">
      <c r="C92" s="243" t="s">
        <v>23</v>
      </c>
      <c r="D92" s="244"/>
      <c r="E92" s="244"/>
      <c r="F92" s="244"/>
      <c r="G92" s="244"/>
      <c r="H92" s="244"/>
      <c r="I92" s="244"/>
      <c r="J92" s="244"/>
      <c r="K92" s="249" t="s">
        <v>574</v>
      </c>
      <c r="L92" s="250"/>
      <c r="M92" s="250"/>
      <c r="N92" s="250"/>
      <c r="O92" s="250"/>
      <c r="P92" s="250"/>
      <c r="Q92" s="250"/>
      <c r="R92" s="250"/>
      <c r="S92" s="250"/>
      <c r="T92" s="250"/>
      <c r="U92" s="250"/>
      <c r="V92" s="250"/>
      <c r="W92" s="250"/>
      <c r="X92" s="250"/>
      <c r="Y92" s="250"/>
      <c r="Z92" s="250"/>
      <c r="AA92" s="250"/>
      <c r="AB92" s="250"/>
      <c r="AC92" s="250"/>
      <c r="AD92" s="250"/>
      <c r="AE92" s="250"/>
      <c r="AF92" s="250"/>
      <c r="AG92" s="250"/>
      <c r="AH92" s="250"/>
      <c r="AI92" s="250"/>
      <c r="AJ92" s="250"/>
      <c r="AK92" s="250"/>
      <c r="AL92" s="250"/>
      <c r="AM92" s="250"/>
      <c r="AN92" s="250"/>
      <c r="AO92" s="250"/>
      <c r="AP92" s="250"/>
      <c r="AQ92" s="250"/>
      <c r="AR92" s="250"/>
      <c r="AS92" s="250"/>
      <c r="AT92" s="250"/>
      <c r="AU92" s="250"/>
      <c r="AV92" s="250"/>
      <c r="AW92" s="250"/>
      <c r="AX92" s="251"/>
    </row>
    <row r="93" spans="1:50" ht="18.5" customHeight="1" x14ac:dyDescent="0.55000000000000004">
      <c r="C93" s="261"/>
      <c r="D93" s="262"/>
      <c r="E93" s="262"/>
      <c r="F93" s="262"/>
      <c r="G93" s="262"/>
      <c r="H93" s="262"/>
      <c r="I93" s="262"/>
      <c r="J93" s="262"/>
      <c r="K93" s="273" t="s">
        <v>575</v>
      </c>
      <c r="L93" s="265"/>
      <c r="M93" s="265"/>
      <c r="N93" s="265"/>
      <c r="O93" s="265"/>
      <c r="P93" s="265"/>
      <c r="Q93" s="265"/>
      <c r="R93" s="265"/>
      <c r="S93" s="265"/>
      <c r="T93" s="265"/>
      <c r="U93" s="265"/>
      <c r="V93" s="265"/>
      <c r="W93" s="265"/>
      <c r="X93" s="265"/>
      <c r="Y93" s="265"/>
      <c r="Z93" s="265"/>
      <c r="AA93" s="265"/>
      <c r="AB93" s="265"/>
      <c r="AC93" s="265"/>
      <c r="AD93" s="265"/>
      <c r="AE93" s="265"/>
      <c r="AF93" s="265"/>
      <c r="AG93" s="265"/>
      <c r="AH93" s="265"/>
      <c r="AI93" s="265"/>
      <c r="AJ93" s="265"/>
      <c r="AK93" s="265"/>
      <c r="AL93" s="265"/>
      <c r="AM93" s="265"/>
      <c r="AN93" s="265"/>
      <c r="AO93" s="265"/>
      <c r="AP93" s="265"/>
      <c r="AQ93" s="265"/>
      <c r="AR93" s="265"/>
      <c r="AS93" s="265"/>
      <c r="AT93" s="265"/>
      <c r="AU93" s="265"/>
      <c r="AV93" s="265"/>
      <c r="AW93" s="265"/>
      <c r="AX93" s="274"/>
    </row>
    <row r="94" spans="1:50" ht="18.5" customHeight="1" x14ac:dyDescent="0.55000000000000004">
      <c r="C94" s="261"/>
      <c r="D94" s="262"/>
      <c r="E94" s="262"/>
      <c r="F94" s="262"/>
      <c r="G94" s="262"/>
      <c r="H94" s="262"/>
      <c r="I94" s="262"/>
      <c r="J94" s="262"/>
      <c r="K94" s="273" t="s">
        <v>576</v>
      </c>
      <c r="L94" s="265"/>
      <c r="M94" s="265"/>
      <c r="N94" s="265"/>
      <c r="O94" s="265"/>
      <c r="P94" s="265"/>
      <c r="Q94" s="265"/>
      <c r="R94" s="265"/>
      <c r="S94" s="265"/>
      <c r="T94" s="265"/>
      <c r="U94" s="265"/>
      <c r="V94" s="265"/>
      <c r="W94" s="265"/>
      <c r="X94" s="265"/>
      <c r="Y94" s="265"/>
      <c r="Z94" s="265"/>
      <c r="AA94" s="265"/>
      <c r="AB94" s="265"/>
      <c r="AC94" s="265"/>
      <c r="AD94" s="265"/>
      <c r="AE94" s="265"/>
      <c r="AF94" s="265"/>
      <c r="AG94" s="265"/>
      <c r="AH94" s="265"/>
      <c r="AI94" s="265"/>
      <c r="AJ94" s="265"/>
      <c r="AK94" s="265"/>
      <c r="AL94" s="265"/>
      <c r="AM94" s="265"/>
      <c r="AN94" s="265"/>
      <c r="AO94" s="265"/>
      <c r="AP94" s="265"/>
      <c r="AQ94" s="265"/>
      <c r="AR94" s="265"/>
      <c r="AS94" s="265"/>
      <c r="AT94" s="265"/>
      <c r="AU94" s="265"/>
      <c r="AV94" s="265"/>
      <c r="AW94" s="265"/>
      <c r="AX94" s="274"/>
    </row>
    <row r="95" spans="1:50" ht="21" customHeight="1" x14ac:dyDescent="0.55000000000000004">
      <c r="C95" s="246"/>
      <c r="D95" s="247"/>
      <c r="E95" s="247"/>
      <c r="F95" s="247"/>
      <c r="G95" s="247"/>
      <c r="H95" s="247"/>
      <c r="I95" s="247"/>
      <c r="J95" s="247"/>
      <c r="K95" s="309" t="s">
        <v>577</v>
      </c>
      <c r="L95" s="310"/>
      <c r="M95" s="310"/>
      <c r="N95" s="310"/>
      <c r="O95" s="310"/>
      <c r="P95" s="310"/>
      <c r="Q95" s="310"/>
      <c r="R95" s="310"/>
      <c r="S95" s="310"/>
      <c r="T95" s="310"/>
      <c r="U95" s="310"/>
      <c r="V95" s="310"/>
      <c r="W95" s="310"/>
      <c r="X95" s="310"/>
      <c r="Y95" s="310"/>
      <c r="Z95" s="310"/>
      <c r="AA95" s="310"/>
      <c r="AB95" s="310"/>
      <c r="AC95" s="310"/>
      <c r="AD95" s="310"/>
      <c r="AE95" s="310"/>
      <c r="AF95" s="310"/>
      <c r="AG95" s="310"/>
      <c r="AH95" s="310"/>
      <c r="AI95" s="310"/>
      <c r="AJ95" s="310"/>
      <c r="AK95" s="310"/>
      <c r="AL95" s="310"/>
      <c r="AM95" s="310"/>
      <c r="AN95" s="310"/>
      <c r="AO95" s="310"/>
      <c r="AP95" s="310"/>
      <c r="AQ95" s="310"/>
      <c r="AR95" s="310"/>
      <c r="AS95" s="310"/>
      <c r="AT95" s="310"/>
      <c r="AU95" s="310"/>
      <c r="AV95" s="310"/>
      <c r="AW95" s="310"/>
      <c r="AX95" s="311"/>
    </row>
    <row r="96" spans="1:50" ht="36" customHeight="1" x14ac:dyDescent="0.55000000000000004">
      <c r="C96" s="243" t="s">
        <v>3</v>
      </c>
      <c r="D96" s="244"/>
      <c r="E96" s="244"/>
      <c r="F96" s="244"/>
      <c r="G96" s="244"/>
      <c r="H96" s="244"/>
      <c r="I96" s="244"/>
      <c r="J96" s="245"/>
      <c r="K96" s="244" t="s">
        <v>101</v>
      </c>
      <c r="L96" s="244"/>
      <c r="M96" s="244"/>
      <c r="N96" s="244"/>
      <c r="O96" s="244"/>
      <c r="P96" s="244"/>
      <c r="Q96" s="244"/>
      <c r="R96" s="245"/>
      <c r="S96" s="249" t="s">
        <v>449</v>
      </c>
      <c r="T96" s="250"/>
      <c r="U96" s="250"/>
      <c r="V96" s="250"/>
      <c r="W96" s="250"/>
      <c r="X96" s="250"/>
      <c r="Y96" s="250"/>
      <c r="Z96" s="250"/>
      <c r="AA96" s="250"/>
      <c r="AB96" s="250"/>
      <c r="AC96" s="250"/>
      <c r="AD96" s="250"/>
      <c r="AE96" s="250"/>
      <c r="AF96" s="250"/>
      <c r="AG96" s="250"/>
      <c r="AH96" s="250"/>
      <c r="AI96" s="250"/>
      <c r="AJ96" s="250"/>
      <c r="AK96" s="250"/>
      <c r="AL96" s="250"/>
      <c r="AM96" s="250"/>
      <c r="AN96" s="250"/>
      <c r="AO96" s="250"/>
      <c r="AP96" s="250"/>
      <c r="AQ96" s="250"/>
      <c r="AR96" s="250"/>
      <c r="AS96" s="250"/>
      <c r="AT96" s="250"/>
      <c r="AU96" s="250"/>
      <c r="AV96" s="250"/>
      <c r="AW96" s="250"/>
      <c r="AX96" s="251"/>
    </row>
    <row r="97" spans="3:50" ht="18.75" customHeight="1" x14ac:dyDescent="0.55000000000000004">
      <c r="C97" s="261"/>
      <c r="D97" s="262"/>
      <c r="E97" s="262"/>
      <c r="F97" s="262"/>
      <c r="G97" s="262"/>
      <c r="H97" s="262"/>
      <c r="I97" s="262"/>
      <c r="J97" s="263"/>
      <c r="K97" s="262"/>
      <c r="L97" s="262"/>
      <c r="M97" s="262"/>
      <c r="N97" s="262"/>
      <c r="O97" s="262"/>
      <c r="P97" s="262"/>
      <c r="Q97" s="262"/>
      <c r="R97" s="263"/>
      <c r="S97" s="194"/>
      <c r="T97" s="193"/>
      <c r="U97" s="265" t="s">
        <v>578</v>
      </c>
      <c r="V97" s="265"/>
      <c r="W97" s="265"/>
      <c r="X97" s="265"/>
      <c r="Y97" s="265"/>
      <c r="Z97" s="265"/>
      <c r="AA97" s="265"/>
      <c r="AB97" s="265"/>
      <c r="AC97" s="265"/>
      <c r="AD97" s="265"/>
      <c r="AE97" s="265"/>
      <c r="AF97" s="265"/>
      <c r="AG97" s="265"/>
      <c r="AH97" s="265"/>
      <c r="AI97" s="265"/>
      <c r="AJ97" s="265"/>
      <c r="AK97" s="265"/>
      <c r="AL97" s="265"/>
      <c r="AM97" s="265"/>
      <c r="AN97" s="265"/>
      <c r="AO97" s="265"/>
      <c r="AP97" s="265"/>
      <c r="AQ97" s="265"/>
      <c r="AR97" s="265"/>
      <c r="AS97" s="265"/>
      <c r="AT97" s="265"/>
      <c r="AU97" s="265"/>
      <c r="AV97" s="265"/>
      <c r="AW97" s="265"/>
      <c r="AX97" s="274"/>
    </row>
    <row r="98" spans="3:50" ht="18.75" customHeight="1" x14ac:dyDescent="0.55000000000000004">
      <c r="C98" s="261"/>
      <c r="D98" s="262"/>
      <c r="E98" s="262"/>
      <c r="F98" s="262"/>
      <c r="G98" s="262"/>
      <c r="H98" s="262"/>
      <c r="I98" s="262"/>
      <c r="J98" s="263"/>
      <c r="K98" s="262"/>
      <c r="L98" s="262"/>
      <c r="M98" s="262"/>
      <c r="N98" s="262"/>
      <c r="O98" s="262"/>
      <c r="P98" s="262"/>
      <c r="Q98" s="262"/>
      <c r="R98" s="263"/>
      <c r="S98" s="194"/>
      <c r="T98" s="193"/>
      <c r="U98" s="316"/>
      <c r="V98" s="316"/>
      <c r="W98" s="316"/>
      <c r="X98" s="316"/>
      <c r="Y98" s="316"/>
      <c r="Z98" s="316"/>
      <c r="AA98" s="316"/>
      <c r="AB98" s="316"/>
      <c r="AC98" s="316"/>
      <c r="AD98" s="316"/>
      <c r="AE98" s="316"/>
      <c r="AF98" s="316"/>
      <c r="AG98" s="316"/>
      <c r="AH98" s="316"/>
      <c r="AI98" s="316"/>
      <c r="AJ98" s="316"/>
      <c r="AK98" s="316"/>
      <c r="AL98" s="316"/>
      <c r="AM98" s="316"/>
      <c r="AN98" s="316"/>
      <c r="AO98" s="316"/>
      <c r="AP98" s="316"/>
      <c r="AQ98" s="316"/>
      <c r="AR98" s="316"/>
      <c r="AS98" s="316"/>
      <c r="AT98" s="316"/>
      <c r="AU98" s="316"/>
      <c r="AV98" s="316"/>
      <c r="AW98" s="316"/>
      <c r="AX98" s="317"/>
    </row>
    <row r="99" spans="3:50" ht="27.75" customHeight="1" x14ac:dyDescent="0.55000000000000004">
      <c r="C99" s="261"/>
      <c r="D99" s="262"/>
      <c r="E99" s="262"/>
      <c r="F99" s="262"/>
      <c r="G99" s="262"/>
      <c r="H99" s="262"/>
      <c r="I99" s="262"/>
      <c r="J99" s="263"/>
      <c r="K99" s="262"/>
      <c r="L99" s="262"/>
      <c r="M99" s="262"/>
      <c r="N99" s="262"/>
      <c r="O99" s="262"/>
      <c r="P99" s="262"/>
      <c r="Q99" s="262"/>
      <c r="R99" s="263"/>
      <c r="S99" s="273" t="s">
        <v>450</v>
      </c>
      <c r="T99" s="265"/>
      <c r="U99" s="265"/>
      <c r="V99" s="265"/>
      <c r="W99" s="265"/>
      <c r="X99" s="265"/>
      <c r="Y99" s="265"/>
      <c r="Z99" s="265"/>
      <c r="AA99" s="265"/>
      <c r="AB99" s="265"/>
      <c r="AC99" s="265"/>
      <c r="AD99" s="265"/>
      <c r="AE99" s="265"/>
      <c r="AF99" s="265"/>
      <c r="AG99" s="265"/>
      <c r="AH99" s="265"/>
      <c r="AI99" s="265"/>
      <c r="AJ99" s="265"/>
      <c r="AK99" s="265"/>
      <c r="AL99" s="265"/>
      <c r="AM99" s="265"/>
      <c r="AN99" s="265"/>
      <c r="AO99" s="265"/>
      <c r="AP99" s="265"/>
      <c r="AQ99" s="265"/>
      <c r="AR99" s="265"/>
      <c r="AS99" s="265"/>
      <c r="AT99" s="265"/>
      <c r="AU99" s="265"/>
      <c r="AV99" s="265"/>
      <c r="AW99" s="265"/>
      <c r="AX99" s="274"/>
    </row>
    <row r="100" spans="3:50" ht="18.75" customHeight="1" x14ac:dyDescent="0.55000000000000004">
      <c r="C100" s="261"/>
      <c r="D100" s="262"/>
      <c r="E100" s="262"/>
      <c r="F100" s="262"/>
      <c r="G100" s="262"/>
      <c r="H100" s="262"/>
      <c r="I100" s="262"/>
      <c r="J100" s="263"/>
      <c r="K100" s="262"/>
      <c r="L100" s="262"/>
      <c r="M100" s="262"/>
      <c r="N100" s="262"/>
      <c r="O100" s="262"/>
      <c r="P100" s="262"/>
      <c r="Q100" s="262"/>
      <c r="R100" s="263"/>
      <c r="S100" s="194"/>
      <c r="T100" s="193"/>
      <c r="U100" s="265" t="s">
        <v>579</v>
      </c>
      <c r="V100" s="265"/>
      <c r="W100" s="265"/>
      <c r="X100" s="265"/>
      <c r="Y100" s="265"/>
      <c r="Z100" s="265"/>
      <c r="AA100" s="265"/>
      <c r="AB100" s="265"/>
      <c r="AC100" s="265"/>
      <c r="AD100" s="265"/>
      <c r="AE100" s="265"/>
      <c r="AF100" s="265"/>
      <c r="AG100" s="265"/>
      <c r="AH100" s="265"/>
      <c r="AI100" s="265"/>
      <c r="AJ100" s="265"/>
      <c r="AK100" s="265"/>
      <c r="AL100" s="265"/>
      <c r="AM100" s="265"/>
      <c r="AN100" s="265"/>
      <c r="AO100" s="265"/>
      <c r="AP100" s="265"/>
      <c r="AQ100" s="265"/>
      <c r="AR100" s="265"/>
      <c r="AS100" s="265"/>
      <c r="AT100" s="265"/>
      <c r="AU100" s="265"/>
      <c r="AV100" s="265"/>
      <c r="AW100" s="265"/>
      <c r="AX100" s="274"/>
    </row>
    <row r="101" spans="3:50" ht="36" customHeight="1" x14ac:dyDescent="0.55000000000000004">
      <c r="C101" s="261"/>
      <c r="D101" s="262"/>
      <c r="E101" s="262"/>
      <c r="F101" s="262"/>
      <c r="G101" s="262"/>
      <c r="H101" s="262"/>
      <c r="I101" s="262"/>
      <c r="J101" s="263"/>
      <c r="K101" s="262"/>
      <c r="L101" s="262"/>
      <c r="M101" s="262"/>
      <c r="N101" s="262"/>
      <c r="O101" s="262"/>
      <c r="P101" s="262"/>
      <c r="Q101" s="262"/>
      <c r="R101" s="263"/>
      <c r="S101" s="194"/>
      <c r="T101" s="193"/>
      <c r="U101" s="367" t="s">
        <v>580</v>
      </c>
      <c r="V101" s="367"/>
      <c r="W101" s="367"/>
      <c r="X101" s="367"/>
      <c r="Y101" s="367"/>
      <c r="Z101" s="367"/>
      <c r="AA101" s="367"/>
      <c r="AB101" s="367"/>
      <c r="AC101" s="367"/>
      <c r="AD101" s="367"/>
      <c r="AE101" s="367"/>
      <c r="AF101" s="367"/>
      <c r="AG101" s="367"/>
      <c r="AH101" s="367"/>
      <c r="AI101" s="367"/>
      <c r="AJ101" s="367"/>
      <c r="AK101" s="367"/>
      <c r="AL101" s="367"/>
      <c r="AM101" s="367"/>
      <c r="AN101" s="367"/>
      <c r="AO101" s="367"/>
      <c r="AP101" s="367"/>
      <c r="AQ101" s="367"/>
      <c r="AR101" s="367"/>
      <c r="AS101" s="367"/>
      <c r="AT101" s="367"/>
      <c r="AU101" s="367"/>
      <c r="AV101" s="367"/>
      <c r="AW101" s="367"/>
      <c r="AX101" s="368"/>
    </row>
    <row r="102" spans="3:50" ht="18.75" customHeight="1" x14ac:dyDescent="0.55000000000000004">
      <c r="C102" s="261"/>
      <c r="D102" s="262"/>
      <c r="E102" s="262"/>
      <c r="F102" s="262"/>
      <c r="G102" s="262"/>
      <c r="H102" s="262"/>
      <c r="I102" s="262"/>
      <c r="J102" s="263"/>
      <c r="K102" s="262"/>
      <c r="L102" s="262"/>
      <c r="M102" s="262"/>
      <c r="N102" s="262"/>
      <c r="O102" s="262"/>
      <c r="P102" s="262"/>
      <c r="Q102" s="262"/>
      <c r="R102" s="263"/>
      <c r="S102" s="197"/>
      <c r="V102" s="240" t="s">
        <v>77</v>
      </c>
      <c r="W102" s="241"/>
      <c r="X102" s="241"/>
      <c r="Y102" s="241"/>
      <c r="Z102" s="241"/>
      <c r="AA102" s="242"/>
      <c r="AB102" s="250" t="s">
        <v>581</v>
      </c>
      <c r="AC102" s="250"/>
      <c r="AD102" s="250"/>
      <c r="AE102" s="250"/>
      <c r="AF102" s="250"/>
      <c r="AG102" s="250"/>
      <c r="AH102" s="250"/>
      <c r="AI102" s="250"/>
      <c r="AJ102" s="250"/>
      <c r="AK102" s="250"/>
      <c r="AL102" s="250"/>
      <c r="AM102" s="250"/>
      <c r="AN102" s="250"/>
      <c r="AO102" s="250"/>
      <c r="AP102" s="250"/>
      <c r="AQ102" s="250"/>
      <c r="AR102" s="250"/>
      <c r="AS102" s="250"/>
      <c r="AT102" s="250"/>
      <c r="AU102" s="250"/>
      <c r="AV102" s="250"/>
      <c r="AW102" s="250"/>
      <c r="AX102" s="251"/>
    </row>
    <row r="103" spans="3:50" ht="18.75" customHeight="1" x14ac:dyDescent="0.55000000000000004">
      <c r="C103" s="261"/>
      <c r="D103" s="262"/>
      <c r="E103" s="262"/>
      <c r="F103" s="262"/>
      <c r="G103" s="262"/>
      <c r="H103" s="262"/>
      <c r="I103" s="262"/>
      <c r="J103" s="263"/>
      <c r="K103" s="262"/>
      <c r="L103" s="262"/>
      <c r="M103" s="262"/>
      <c r="N103" s="262"/>
      <c r="O103" s="262"/>
      <c r="P103" s="262"/>
      <c r="Q103" s="262"/>
      <c r="R103" s="263"/>
      <c r="S103" s="201"/>
      <c r="T103" s="202"/>
      <c r="U103" s="202"/>
      <c r="V103" s="278"/>
      <c r="W103" s="266"/>
      <c r="X103" s="266"/>
      <c r="Y103" s="266"/>
      <c r="Z103" s="266"/>
      <c r="AA103" s="279"/>
      <c r="AB103" s="253" t="s">
        <v>582</v>
      </c>
      <c r="AC103" s="253"/>
      <c r="AD103" s="253"/>
      <c r="AE103" s="253"/>
      <c r="AF103" s="253"/>
      <c r="AG103" s="253"/>
      <c r="AH103" s="253"/>
      <c r="AI103" s="253"/>
      <c r="AJ103" s="253"/>
      <c r="AK103" s="253"/>
      <c r="AL103" s="253"/>
      <c r="AM103" s="253"/>
      <c r="AN103" s="253"/>
      <c r="AO103" s="253"/>
      <c r="AP103" s="253"/>
      <c r="AQ103" s="253"/>
      <c r="AR103" s="253"/>
      <c r="AS103" s="253"/>
      <c r="AT103" s="253"/>
      <c r="AU103" s="253"/>
      <c r="AV103" s="253"/>
      <c r="AW103" s="253"/>
      <c r="AX103" s="254"/>
    </row>
    <row r="104" spans="3:50" ht="18.75" customHeight="1" x14ac:dyDescent="0.55000000000000004">
      <c r="C104" s="261"/>
      <c r="D104" s="262"/>
      <c r="E104" s="262"/>
      <c r="F104" s="262"/>
      <c r="G104" s="262"/>
      <c r="H104" s="262"/>
      <c r="I104" s="262"/>
      <c r="J104" s="263"/>
      <c r="K104" s="262"/>
      <c r="L104" s="262"/>
      <c r="M104" s="262"/>
      <c r="N104" s="262"/>
      <c r="O104" s="262"/>
      <c r="P104" s="262"/>
      <c r="Q104" s="262"/>
      <c r="R104" s="263"/>
      <c r="S104" s="243" t="s">
        <v>80</v>
      </c>
      <c r="T104" s="244"/>
      <c r="U104" s="244"/>
      <c r="V104" s="244"/>
      <c r="W104" s="244"/>
      <c r="X104" s="244"/>
      <c r="Y104" s="245"/>
      <c r="Z104" s="249" t="s">
        <v>436</v>
      </c>
      <c r="AA104" s="250"/>
      <c r="AB104" s="250"/>
      <c r="AC104" s="250"/>
      <c r="AD104" s="250"/>
      <c r="AE104" s="250"/>
      <c r="AF104" s="250"/>
      <c r="AG104" s="250"/>
      <c r="AH104" s="250"/>
      <c r="AI104" s="250"/>
      <c r="AJ104" s="250"/>
      <c r="AK104" s="250"/>
      <c r="AL104" s="250"/>
      <c r="AM104" s="250"/>
      <c r="AN104" s="250"/>
      <c r="AO104" s="250"/>
      <c r="AP104" s="250"/>
      <c r="AQ104" s="250"/>
      <c r="AR104" s="250"/>
      <c r="AS104" s="250"/>
      <c r="AT104" s="250"/>
      <c r="AU104" s="250"/>
      <c r="AV104" s="250"/>
      <c r="AW104" s="250"/>
      <c r="AX104" s="251"/>
    </row>
    <row r="105" spans="3:50" ht="18.75" customHeight="1" x14ac:dyDescent="0.55000000000000004">
      <c r="C105" s="261"/>
      <c r="D105" s="262"/>
      <c r="E105" s="262"/>
      <c r="F105" s="262"/>
      <c r="G105" s="262"/>
      <c r="H105" s="262"/>
      <c r="I105" s="262"/>
      <c r="J105" s="263"/>
      <c r="K105" s="262"/>
      <c r="L105" s="262"/>
      <c r="M105" s="262"/>
      <c r="N105" s="262"/>
      <c r="O105" s="262"/>
      <c r="P105" s="262"/>
      <c r="Q105" s="262"/>
      <c r="R105" s="263"/>
      <c r="S105" s="261"/>
      <c r="T105" s="262"/>
      <c r="U105" s="262"/>
      <c r="V105" s="262"/>
      <c r="W105" s="262"/>
      <c r="X105" s="262"/>
      <c r="Y105" s="263"/>
      <c r="Z105" s="273" t="s">
        <v>552</v>
      </c>
      <c r="AA105" s="265"/>
      <c r="AB105" s="265"/>
      <c r="AC105" s="265"/>
      <c r="AD105" s="265"/>
      <c r="AE105" s="265"/>
      <c r="AF105" s="265"/>
      <c r="AG105" s="265"/>
      <c r="AH105" s="265"/>
      <c r="AI105" s="265"/>
      <c r="AJ105" s="265"/>
      <c r="AK105" s="265"/>
      <c r="AL105" s="265"/>
      <c r="AM105" s="265"/>
      <c r="AN105" s="265"/>
      <c r="AO105" s="265"/>
      <c r="AP105" s="265"/>
      <c r="AQ105" s="265"/>
      <c r="AR105" s="265"/>
      <c r="AS105" s="265"/>
      <c r="AT105" s="265"/>
      <c r="AU105" s="265"/>
      <c r="AV105" s="265"/>
      <c r="AW105" s="265"/>
      <c r="AX105" s="274"/>
    </row>
    <row r="106" spans="3:50" ht="18.75" customHeight="1" x14ac:dyDescent="0.55000000000000004">
      <c r="C106" s="261"/>
      <c r="D106" s="262"/>
      <c r="E106" s="262"/>
      <c r="F106" s="262"/>
      <c r="G106" s="262"/>
      <c r="H106" s="262"/>
      <c r="I106" s="262"/>
      <c r="J106" s="263"/>
      <c r="K106" s="262"/>
      <c r="L106" s="262"/>
      <c r="M106" s="262"/>
      <c r="N106" s="262"/>
      <c r="O106" s="262"/>
      <c r="P106" s="262"/>
      <c r="Q106" s="262"/>
      <c r="R106" s="263"/>
      <c r="S106" s="261"/>
      <c r="T106" s="262"/>
      <c r="U106" s="262"/>
      <c r="V106" s="262"/>
      <c r="W106" s="262"/>
      <c r="X106" s="262"/>
      <c r="Y106" s="263"/>
      <c r="Z106" s="282"/>
      <c r="AA106" s="316"/>
      <c r="AB106" s="316"/>
      <c r="AC106" s="316"/>
      <c r="AD106" s="316"/>
      <c r="AE106" s="316"/>
      <c r="AF106" s="316"/>
      <c r="AG106" s="316"/>
      <c r="AH106" s="316"/>
      <c r="AI106" s="316"/>
      <c r="AJ106" s="316"/>
      <c r="AK106" s="316"/>
      <c r="AL106" s="316"/>
      <c r="AM106" s="316"/>
      <c r="AN106" s="316"/>
      <c r="AO106" s="316"/>
      <c r="AP106" s="316"/>
      <c r="AQ106" s="316"/>
      <c r="AR106" s="316"/>
      <c r="AS106" s="316"/>
      <c r="AT106" s="316"/>
      <c r="AU106" s="316"/>
      <c r="AV106" s="316"/>
      <c r="AW106" s="316"/>
      <c r="AX106" s="317"/>
    </row>
    <row r="107" spans="3:50" ht="18.75" customHeight="1" x14ac:dyDescent="0.55000000000000004">
      <c r="C107" s="261"/>
      <c r="D107" s="262"/>
      <c r="E107" s="262"/>
      <c r="F107" s="262"/>
      <c r="G107" s="262"/>
      <c r="H107" s="262"/>
      <c r="I107" s="262"/>
      <c r="J107" s="263"/>
      <c r="K107" s="262"/>
      <c r="L107" s="262"/>
      <c r="M107" s="262"/>
      <c r="N107" s="262"/>
      <c r="O107" s="262"/>
      <c r="P107" s="262"/>
      <c r="Q107" s="262"/>
      <c r="R107" s="263"/>
      <c r="S107" s="261"/>
      <c r="T107" s="262"/>
      <c r="U107" s="262"/>
      <c r="V107" s="262"/>
      <c r="W107" s="262"/>
      <c r="X107" s="262"/>
      <c r="Y107" s="263"/>
      <c r="Z107" s="273" t="s">
        <v>106</v>
      </c>
      <c r="AA107" s="265"/>
      <c r="AB107" s="265"/>
      <c r="AC107" s="265"/>
      <c r="AD107" s="265"/>
      <c r="AE107" s="265"/>
      <c r="AF107" s="265"/>
      <c r="AG107" s="265"/>
      <c r="AH107" s="265"/>
      <c r="AI107" s="265"/>
      <c r="AJ107" s="265"/>
      <c r="AK107" s="265"/>
      <c r="AL107" s="265"/>
      <c r="AM107" s="265"/>
      <c r="AN107" s="265"/>
      <c r="AO107" s="265"/>
      <c r="AP107" s="265"/>
      <c r="AQ107" s="265"/>
      <c r="AR107" s="265"/>
      <c r="AS107" s="265"/>
      <c r="AT107" s="265"/>
      <c r="AU107" s="265"/>
      <c r="AV107" s="265"/>
      <c r="AW107" s="265"/>
      <c r="AX107" s="274"/>
    </row>
    <row r="108" spans="3:50" ht="18.75" customHeight="1" x14ac:dyDescent="0.55000000000000004">
      <c r="C108" s="261"/>
      <c r="D108" s="262"/>
      <c r="E108" s="262"/>
      <c r="F108" s="262"/>
      <c r="G108" s="262"/>
      <c r="H108" s="262"/>
      <c r="I108" s="262"/>
      <c r="J108" s="263"/>
      <c r="K108" s="262"/>
      <c r="L108" s="262"/>
      <c r="M108" s="262"/>
      <c r="N108" s="262"/>
      <c r="O108" s="262"/>
      <c r="P108" s="262"/>
      <c r="Q108" s="262"/>
      <c r="R108" s="263"/>
      <c r="S108" s="261"/>
      <c r="T108" s="262"/>
      <c r="U108" s="262"/>
      <c r="V108" s="262"/>
      <c r="W108" s="262"/>
      <c r="X108" s="262"/>
      <c r="Y108" s="263"/>
      <c r="Z108" s="252" t="s">
        <v>553</v>
      </c>
      <c r="AA108" s="253"/>
      <c r="AB108" s="253"/>
      <c r="AC108" s="253"/>
      <c r="AD108" s="253"/>
      <c r="AE108" s="253"/>
      <c r="AF108" s="253"/>
      <c r="AG108" s="253"/>
      <c r="AH108" s="253"/>
      <c r="AI108" s="253"/>
      <c r="AJ108" s="253"/>
      <c r="AK108" s="253"/>
      <c r="AL108" s="253"/>
      <c r="AM108" s="253"/>
      <c r="AN108" s="253"/>
      <c r="AO108" s="253"/>
      <c r="AP108" s="253"/>
      <c r="AQ108" s="253"/>
      <c r="AR108" s="253"/>
      <c r="AS108" s="253"/>
      <c r="AT108" s="253"/>
      <c r="AU108" s="253"/>
      <c r="AV108" s="253"/>
      <c r="AW108" s="253"/>
      <c r="AX108" s="254"/>
    </row>
    <row r="109" spans="3:50" ht="30" customHeight="1" x14ac:dyDescent="0.55000000000000004">
      <c r="C109" s="261"/>
      <c r="D109" s="262"/>
      <c r="E109" s="262"/>
      <c r="F109" s="262"/>
      <c r="G109" s="262"/>
      <c r="H109" s="262"/>
      <c r="I109" s="262"/>
      <c r="J109" s="263"/>
      <c r="K109" s="262"/>
      <c r="L109" s="262"/>
      <c r="M109" s="262"/>
      <c r="N109" s="262"/>
      <c r="O109" s="262"/>
      <c r="P109" s="262"/>
      <c r="Q109" s="262"/>
      <c r="R109" s="263"/>
      <c r="S109" s="261"/>
      <c r="T109" s="262"/>
      <c r="U109" s="262"/>
      <c r="V109" s="262"/>
      <c r="W109" s="262"/>
      <c r="X109" s="262"/>
      <c r="Y109" s="263"/>
      <c r="Z109" s="222" t="s">
        <v>437</v>
      </c>
      <c r="AA109" s="222"/>
      <c r="AB109" s="222"/>
      <c r="AC109" s="222"/>
      <c r="AD109" s="222"/>
      <c r="AE109" s="222"/>
      <c r="AF109" s="222"/>
      <c r="AG109" s="222"/>
      <c r="AH109" s="222"/>
      <c r="AI109" s="222"/>
      <c r="AJ109" s="222"/>
      <c r="AK109" s="222"/>
      <c r="AL109" s="222"/>
      <c r="AM109" s="223"/>
      <c r="AN109" s="237"/>
      <c r="AO109" s="238"/>
      <c r="AP109" s="238"/>
      <c r="AQ109" s="238"/>
      <c r="AR109" s="238"/>
      <c r="AS109" s="238"/>
      <c r="AT109" s="238"/>
      <c r="AU109" s="238"/>
      <c r="AV109" s="238"/>
      <c r="AW109" s="238"/>
      <c r="AX109" s="239"/>
    </row>
    <row r="110" spans="3:50" ht="30" customHeight="1" x14ac:dyDescent="0.55000000000000004">
      <c r="C110" s="261"/>
      <c r="D110" s="262"/>
      <c r="E110" s="262"/>
      <c r="F110" s="262"/>
      <c r="G110" s="262"/>
      <c r="H110" s="262"/>
      <c r="I110" s="262"/>
      <c r="J110" s="263"/>
      <c r="K110" s="262"/>
      <c r="L110" s="262"/>
      <c r="M110" s="262"/>
      <c r="N110" s="262"/>
      <c r="O110" s="262"/>
      <c r="P110" s="262"/>
      <c r="Q110" s="262"/>
      <c r="R110" s="263"/>
      <c r="S110" s="261"/>
      <c r="T110" s="262"/>
      <c r="U110" s="262"/>
      <c r="V110" s="262"/>
      <c r="W110" s="262"/>
      <c r="X110" s="262"/>
      <c r="Y110" s="263"/>
      <c r="Z110" s="222" t="s">
        <v>438</v>
      </c>
      <c r="AA110" s="222"/>
      <c r="AB110" s="222"/>
      <c r="AC110" s="222"/>
      <c r="AD110" s="222"/>
      <c r="AE110" s="222"/>
      <c r="AF110" s="222"/>
      <c r="AG110" s="222"/>
      <c r="AH110" s="222"/>
      <c r="AI110" s="222"/>
      <c r="AJ110" s="222"/>
      <c r="AK110" s="222"/>
      <c r="AL110" s="222"/>
      <c r="AM110" s="223"/>
      <c r="AN110" s="237" t="s">
        <v>78</v>
      </c>
      <c r="AO110" s="238"/>
      <c r="AP110" s="238"/>
      <c r="AQ110" s="238"/>
      <c r="AR110" s="238"/>
      <c r="AS110" s="238"/>
      <c r="AT110" s="238"/>
      <c r="AU110" s="238"/>
      <c r="AV110" s="238"/>
      <c r="AW110" s="238"/>
      <c r="AX110" s="239"/>
    </row>
    <row r="111" spans="3:50" ht="30" customHeight="1" x14ac:dyDescent="0.55000000000000004">
      <c r="C111" s="261"/>
      <c r="D111" s="262"/>
      <c r="E111" s="262"/>
      <c r="F111" s="262"/>
      <c r="G111" s="262"/>
      <c r="H111" s="262"/>
      <c r="I111" s="262"/>
      <c r="J111" s="263"/>
      <c r="K111" s="247"/>
      <c r="L111" s="247"/>
      <c r="M111" s="247"/>
      <c r="N111" s="247"/>
      <c r="O111" s="247"/>
      <c r="P111" s="247"/>
      <c r="Q111" s="247"/>
      <c r="R111" s="248"/>
      <c r="S111" s="246"/>
      <c r="T111" s="247"/>
      <c r="U111" s="247"/>
      <c r="V111" s="247"/>
      <c r="W111" s="247"/>
      <c r="X111" s="247"/>
      <c r="Y111" s="248"/>
      <c r="Z111" s="222" t="s">
        <v>439</v>
      </c>
      <c r="AA111" s="222"/>
      <c r="AB111" s="222"/>
      <c r="AC111" s="222"/>
      <c r="AD111" s="222"/>
      <c r="AE111" s="222"/>
      <c r="AF111" s="222"/>
      <c r="AG111" s="222"/>
      <c r="AH111" s="222"/>
      <c r="AI111" s="222"/>
      <c r="AJ111" s="222"/>
      <c r="AK111" s="222"/>
      <c r="AL111" s="222"/>
      <c r="AM111" s="223"/>
      <c r="AN111" s="237" t="s">
        <v>82</v>
      </c>
      <c r="AO111" s="238"/>
      <c r="AP111" s="238"/>
      <c r="AQ111" s="238"/>
      <c r="AR111" s="238"/>
      <c r="AS111" s="238"/>
      <c r="AT111" s="238"/>
      <c r="AU111" s="238"/>
      <c r="AV111" s="238"/>
      <c r="AW111" s="238"/>
      <c r="AX111" s="239"/>
    </row>
    <row r="112" spans="3:50" ht="25.5" customHeight="1" x14ac:dyDescent="0.55000000000000004">
      <c r="C112" s="261"/>
      <c r="D112" s="262"/>
      <c r="E112" s="262"/>
      <c r="F112" s="262"/>
      <c r="G112" s="262"/>
      <c r="H112" s="262"/>
      <c r="I112" s="262"/>
      <c r="J112" s="263"/>
      <c r="K112" s="222" t="s">
        <v>451</v>
      </c>
      <c r="L112" s="222"/>
      <c r="M112" s="222"/>
      <c r="N112" s="222"/>
      <c r="O112" s="222"/>
      <c r="P112" s="222"/>
      <c r="Q112" s="222"/>
      <c r="R112" s="222"/>
      <c r="S112" s="222"/>
      <c r="T112" s="222"/>
      <c r="U112" s="222"/>
      <c r="V112" s="222"/>
      <c r="W112" s="222"/>
      <c r="X112" s="222"/>
      <c r="Y112" s="222"/>
      <c r="Z112" s="222"/>
      <c r="AA112" s="222"/>
      <c r="AB112" s="222"/>
      <c r="AC112" s="223"/>
      <c r="AD112" s="237"/>
      <c r="AE112" s="238"/>
      <c r="AF112" s="238"/>
      <c r="AG112" s="238"/>
      <c r="AH112" s="238"/>
      <c r="AI112" s="238"/>
      <c r="AJ112" s="238"/>
      <c r="AK112" s="238"/>
      <c r="AL112" s="238"/>
      <c r="AM112" s="238"/>
      <c r="AN112" s="238"/>
      <c r="AO112" s="238"/>
      <c r="AP112" s="238"/>
      <c r="AQ112" s="238"/>
      <c r="AR112" s="238"/>
      <c r="AS112" s="238"/>
      <c r="AT112" s="238"/>
      <c r="AU112" s="238"/>
      <c r="AV112" s="238"/>
      <c r="AW112" s="238"/>
      <c r="AX112" s="239"/>
    </row>
    <row r="113" spans="3:50" ht="25.5" customHeight="1" x14ac:dyDescent="0.55000000000000004">
      <c r="C113" s="261"/>
      <c r="D113" s="262"/>
      <c r="E113" s="262"/>
      <c r="F113" s="262"/>
      <c r="G113" s="262"/>
      <c r="H113" s="262"/>
      <c r="I113" s="262"/>
      <c r="J113" s="263"/>
      <c r="K113" s="222" t="s">
        <v>452</v>
      </c>
      <c r="L113" s="222"/>
      <c r="M113" s="222"/>
      <c r="N113" s="222"/>
      <c r="O113" s="222"/>
      <c r="P113" s="222"/>
      <c r="Q113" s="222"/>
      <c r="R113" s="222"/>
      <c r="S113" s="222"/>
      <c r="T113" s="222"/>
      <c r="U113" s="222"/>
      <c r="V113" s="222"/>
      <c r="W113" s="222"/>
      <c r="X113" s="222"/>
      <c r="Y113" s="222"/>
      <c r="Z113" s="222"/>
      <c r="AA113" s="222"/>
      <c r="AB113" s="222"/>
      <c r="AC113" s="223"/>
      <c r="AD113" s="237"/>
      <c r="AE113" s="238"/>
      <c r="AF113" s="238"/>
      <c r="AG113" s="238"/>
      <c r="AH113" s="238"/>
      <c r="AI113" s="238"/>
      <c r="AJ113" s="238"/>
      <c r="AK113" s="238"/>
      <c r="AL113" s="238"/>
      <c r="AM113" s="238"/>
      <c r="AN113" s="238"/>
      <c r="AO113" s="238"/>
      <c r="AP113" s="238"/>
      <c r="AQ113" s="238"/>
      <c r="AR113" s="238"/>
      <c r="AS113" s="238"/>
      <c r="AT113" s="238"/>
      <c r="AU113" s="238"/>
      <c r="AV113" s="238"/>
      <c r="AW113" s="238"/>
      <c r="AX113" s="239"/>
    </row>
    <row r="114" spans="3:50" ht="30" customHeight="1" x14ac:dyDescent="0.55000000000000004">
      <c r="C114" s="261"/>
      <c r="D114" s="262"/>
      <c r="E114" s="262"/>
      <c r="F114" s="262"/>
      <c r="G114" s="262"/>
      <c r="H114" s="262"/>
      <c r="I114" s="262"/>
      <c r="J114" s="263"/>
      <c r="K114" s="222" t="s">
        <v>453</v>
      </c>
      <c r="L114" s="222"/>
      <c r="M114" s="222"/>
      <c r="N114" s="222"/>
      <c r="O114" s="222"/>
      <c r="P114" s="222"/>
      <c r="Q114" s="222"/>
      <c r="R114" s="222"/>
      <c r="S114" s="222"/>
      <c r="T114" s="222"/>
      <c r="U114" s="222"/>
      <c r="V114" s="222"/>
      <c r="W114" s="222"/>
      <c r="X114" s="222"/>
      <c r="Y114" s="222"/>
      <c r="Z114" s="222"/>
      <c r="AA114" s="222"/>
      <c r="AB114" s="222"/>
      <c r="AC114" s="223"/>
      <c r="AD114" s="237"/>
      <c r="AE114" s="238"/>
      <c r="AF114" s="238"/>
      <c r="AG114" s="238"/>
      <c r="AH114" s="238"/>
      <c r="AI114" s="238"/>
      <c r="AJ114" s="238"/>
      <c r="AK114" s="238"/>
      <c r="AL114" s="238"/>
      <c r="AM114" s="238"/>
      <c r="AN114" s="238"/>
      <c r="AO114" s="238"/>
      <c r="AP114" s="238"/>
      <c r="AQ114" s="238"/>
      <c r="AR114" s="238"/>
      <c r="AS114" s="238"/>
      <c r="AT114" s="238"/>
      <c r="AU114" s="238"/>
      <c r="AV114" s="238"/>
      <c r="AW114" s="238"/>
      <c r="AX114" s="239"/>
    </row>
    <row r="115" spans="3:50" ht="30" customHeight="1" x14ac:dyDescent="0.55000000000000004">
      <c r="C115" s="261"/>
      <c r="D115" s="262"/>
      <c r="E115" s="262"/>
      <c r="F115" s="262"/>
      <c r="G115" s="262"/>
      <c r="H115" s="262"/>
      <c r="I115" s="262"/>
      <c r="J115" s="263"/>
      <c r="K115" s="222" t="s">
        <v>454</v>
      </c>
      <c r="L115" s="222"/>
      <c r="M115" s="222"/>
      <c r="N115" s="222"/>
      <c r="O115" s="222"/>
      <c r="P115" s="222"/>
      <c r="Q115" s="222"/>
      <c r="R115" s="222"/>
      <c r="S115" s="222"/>
      <c r="T115" s="222"/>
      <c r="U115" s="222"/>
      <c r="V115" s="222"/>
      <c r="W115" s="222"/>
      <c r="X115" s="222"/>
      <c r="Y115" s="222"/>
      <c r="Z115" s="222"/>
      <c r="AA115" s="222"/>
      <c r="AB115" s="222"/>
      <c r="AC115" s="223"/>
      <c r="AD115" s="237"/>
      <c r="AE115" s="238"/>
      <c r="AF115" s="238"/>
      <c r="AG115" s="238"/>
      <c r="AH115" s="238"/>
      <c r="AI115" s="238"/>
      <c r="AJ115" s="238"/>
      <c r="AK115" s="238"/>
      <c r="AL115" s="238"/>
      <c r="AM115" s="238"/>
      <c r="AN115" s="238"/>
      <c r="AO115" s="238"/>
      <c r="AP115" s="238"/>
      <c r="AQ115" s="238"/>
      <c r="AR115" s="238"/>
      <c r="AS115" s="238"/>
      <c r="AT115" s="238"/>
      <c r="AU115" s="238"/>
      <c r="AV115" s="238"/>
      <c r="AW115" s="238"/>
      <c r="AX115" s="239"/>
    </row>
    <row r="116" spans="3:50" ht="25.5" customHeight="1" x14ac:dyDescent="0.55000000000000004">
      <c r="C116" s="261"/>
      <c r="D116" s="262"/>
      <c r="E116" s="262"/>
      <c r="F116" s="262"/>
      <c r="G116" s="262"/>
      <c r="H116" s="262"/>
      <c r="I116" s="262"/>
      <c r="J116" s="263"/>
      <c r="K116" s="222" t="s">
        <v>455</v>
      </c>
      <c r="L116" s="222"/>
      <c r="M116" s="222"/>
      <c r="N116" s="222"/>
      <c r="O116" s="222"/>
      <c r="P116" s="222"/>
      <c r="Q116" s="222"/>
      <c r="R116" s="222"/>
      <c r="S116" s="222"/>
      <c r="T116" s="222"/>
      <c r="U116" s="222"/>
      <c r="V116" s="222"/>
      <c r="W116" s="222"/>
      <c r="X116" s="222"/>
      <c r="Y116" s="222"/>
      <c r="Z116" s="222"/>
      <c r="AA116" s="222"/>
      <c r="AB116" s="222"/>
      <c r="AC116" s="223"/>
      <c r="AD116" s="237"/>
      <c r="AE116" s="238"/>
      <c r="AF116" s="238"/>
      <c r="AG116" s="238"/>
      <c r="AH116" s="238"/>
      <c r="AI116" s="238"/>
      <c r="AJ116" s="238"/>
      <c r="AK116" s="238"/>
      <c r="AL116" s="238"/>
      <c r="AM116" s="238"/>
      <c r="AN116" s="238"/>
      <c r="AO116" s="238"/>
      <c r="AP116" s="238"/>
      <c r="AQ116" s="238"/>
      <c r="AR116" s="238"/>
      <c r="AS116" s="238"/>
      <c r="AT116" s="238"/>
      <c r="AU116" s="238"/>
      <c r="AV116" s="238"/>
      <c r="AW116" s="238"/>
      <c r="AX116" s="239"/>
    </row>
    <row r="117" spans="3:50" ht="25.5" customHeight="1" x14ac:dyDescent="0.55000000000000004">
      <c r="C117" s="261"/>
      <c r="D117" s="262"/>
      <c r="E117" s="262"/>
      <c r="F117" s="262"/>
      <c r="G117" s="262"/>
      <c r="H117" s="262"/>
      <c r="I117" s="262"/>
      <c r="J117" s="263"/>
      <c r="K117" s="222" t="s">
        <v>456</v>
      </c>
      <c r="L117" s="222"/>
      <c r="M117" s="222"/>
      <c r="N117" s="222"/>
      <c r="O117" s="222"/>
      <c r="P117" s="222"/>
      <c r="Q117" s="222"/>
      <c r="R117" s="222"/>
      <c r="S117" s="222"/>
      <c r="T117" s="222"/>
      <c r="U117" s="222"/>
      <c r="V117" s="222"/>
      <c r="W117" s="222"/>
      <c r="X117" s="222"/>
      <c r="Y117" s="222"/>
      <c r="Z117" s="222"/>
      <c r="AA117" s="222"/>
      <c r="AB117" s="222"/>
      <c r="AC117" s="223"/>
      <c r="AD117" s="237"/>
      <c r="AE117" s="238"/>
      <c r="AF117" s="238"/>
      <c r="AG117" s="238"/>
      <c r="AH117" s="238"/>
      <c r="AI117" s="238"/>
      <c r="AJ117" s="238"/>
      <c r="AK117" s="238"/>
      <c r="AL117" s="238"/>
      <c r="AM117" s="238"/>
      <c r="AN117" s="238"/>
      <c r="AO117" s="238"/>
      <c r="AP117" s="238"/>
      <c r="AQ117" s="238"/>
      <c r="AR117" s="238"/>
      <c r="AS117" s="238"/>
      <c r="AT117" s="238"/>
      <c r="AU117" s="238"/>
      <c r="AV117" s="238"/>
      <c r="AW117" s="238"/>
      <c r="AX117" s="239"/>
    </row>
    <row r="118" spans="3:50" ht="25.5" customHeight="1" x14ac:dyDescent="0.55000000000000004">
      <c r="C118" s="261"/>
      <c r="D118" s="262"/>
      <c r="E118" s="262"/>
      <c r="F118" s="262"/>
      <c r="G118" s="262"/>
      <c r="H118" s="262"/>
      <c r="I118" s="262"/>
      <c r="J118" s="263"/>
      <c r="K118" s="250" t="s">
        <v>457</v>
      </c>
      <c r="L118" s="250"/>
      <c r="M118" s="250"/>
      <c r="N118" s="250"/>
      <c r="O118" s="250"/>
      <c r="P118" s="250"/>
      <c r="Q118" s="250"/>
      <c r="R118" s="250"/>
      <c r="S118" s="250"/>
      <c r="T118" s="250"/>
      <c r="U118" s="250"/>
      <c r="V118" s="250"/>
      <c r="W118" s="250"/>
      <c r="X118" s="250"/>
      <c r="Y118" s="250"/>
      <c r="Z118" s="250"/>
      <c r="AA118" s="250"/>
      <c r="AB118" s="250"/>
      <c r="AC118" s="251"/>
      <c r="AD118" s="237"/>
      <c r="AE118" s="238"/>
      <c r="AF118" s="238"/>
      <c r="AG118" s="238"/>
      <c r="AH118" s="238"/>
      <c r="AI118" s="238"/>
      <c r="AJ118" s="238"/>
      <c r="AK118" s="238"/>
      <c r="AL118" s="238"/>
      <c r="AM118" s="238"/>
      <c r="AN118" s="238"/>
      <c r="AO118" s="238"/>
      <c r="AP118" s="238"/>
      <c r="AQ118" s="238"/>
      <c r="AR118" s="238"/>
      <c r="AS118" s="238"/>
      <c r="AT118" s="238"/>
      <c r="AU118" s="238"/>
      <c r="AV118" s="238"/>
      <c r="AW118" s="238"/>
      <c r="AX118" s="239"/>
    </row>
    <row r="119" spans="3:50" ht="25.5" customHeight="1" x14ac:dyDescent="0.55000000000000004">
      <c r="C119" s="261"/>
      <c r="D119" s="262"/>
      <c r="E119" s="262"/>
      <c r="F119" s="262"/>
      <c r="G119" s="262"/>
      <c r="H119" s="262"/>
      <c r="I119" s="262"/>
      <c r="J119" s="263"/>
      <c r="K119" s="193"/>
      <c r="L119" s="193"/>
      <c r="M119" s="221" t="s">
        <v>458</v>
      </c>
      <c r="N119" s="222"/>
      <c r="O119" s="222"/>
      <c r="P119" s="222"/>
      <c r="Q119" s="222"/>
      <c r="R119" s="222"/>
      <c r="S119" s="222"/>
      <c r="T119" s="222"/>
      <c r="U119" s="222"/>
      <c r="V119" s="222"/>
      <c r="W119" s="222"/>
      <c r="X119" s="222"/>
      <c r="Y119" s="222"/>
      <c r="Z119" s="222"/>
      <c r="AA119" s="222"/>
      <c r="AB119" s="222"/>
      <c r="AC119" s="223"/>
      <c r="AD119" s="237" t="s">
        <v>583</v>
      </c>
      <c r="AE119" s="238"/>
      <c r="AF119" s="238"/>
      <c r="AG119" s="238"/>
      <c r="AH119" s="238"/>
      <c r="AI119" s="238"/>
      <c r="AJ119" s="238"/>
      <c r="AK119" s="238"/>
      <c r="AL119" s="238"/>
      <c r="AM119" s="238"/>
      <c r="AN119" s="238"/>
      <c r="AO119" s="238"/>
      <c r="AP119" s="238"/>
      <c r="AQ119" s="238"/>
      <c r="AR119" s="238"/>
      <c r="AS119" s="238"/>
      <c r="AT119" s="238"/>
      <c r="AU119" s="238"/>
      <c r="AV119" s="238"/>
      <c r="AW119" s="238"/>
      <c r="AX119" s="239"/>
    </row>
    <row r="120" spans="3:50" ht="25.5" customHeight="1" x14ac:dyDescent="0.55000000000000004">
      <c r="C120" s="261"/>
      <c r="D120" s="262"/>
      <c r="E120" s="262"/>
      <c r="F120" s="262"/>
      <c r="G120" s="262"/>
      <c r="H120" s="262"/>
      <c r="I120" s="262"/>
      <c r="J120" s="263"/>
      <c r="K120" s="193"/>
      <c r="L120" s="193"/>
      <c r="M120" s="221" t="s">
        <v>459</v>
      </c>
      <c r="N120" s="222"/>
      <c r="O120" s="222"/>
      <c r="P120" s="222"/>
      <c r="Q120" s="222"/>
      <c r="R120" s="222"/>
      <c r="S120" s="222"/>
      <c r="T120" s="222"/>
      <c r="U120" s="222"/>
      <c r="V120" s="222"/>
      <c r="W120" s="222"/>
      <c r="X120" s="222"/>
      <c r="Y120" s="222"/>
      <c r="Z120" s="222"/>
      <c r="AA120" s="222"/>
      <c r="AB120" s="222"/>
      <c r="AC120" s="223"/>
      <c r="AD120" s="237" t="s">
        <v>583</v>
      </c>
      <c r="AE120" s="238"/>
      <c r="AF120" s="238"/>
      <c r="AG120" s="238"/>
      <c r="AH120" s="238"/>
      <c r="AI120" s="238"/>
      <c r="AJ120" s="238"/>
      <c r="AK120" s="238"/>
      <c r="AL120" s="238"/>
      <c r="AM120" s="238"/>
      <c r="AN120" s="238"/>
      <c r="AO120" s="238"/>
      <c r="AP120" s="238"/>
      <c r="AQ120" s="238"/>
      <c r="AR120" s="238"/>
      <c r="AS120" s="238"/>
      <c r="AT120" s="238"/>
      <c r="AU120" s="238"/>
      <c r="AV120" s="238"/>
      <c r="AW120" s="238"/>
      <c r="AX120" s="239"/>
    </row>
    <row r="121" spans="3:50" ht="25.5" customHeight="1" x14ac:dyDescent="0.55000000000000004">
      <c r="C121" s="261"/>
      <c r="D121" s="262"/>
      <c r="E121" s="262"/>
      <c r="F121" s="262"/>
      <c r="G121" s="262"/>
      <c r="H121" s="262"/>
      <c r="I121" s="262"/>
      <c r="J121" s="263"/>
      <c r="K121" s="193"/>
      <c r="L121" s="193"/>
      <c r="M121" s="221" t="s">
        <v>460</v>
      </c>
      <c r="N121" s="222"/>
      <c r="O121" s="222"/>
      <c r="P121" s="222"/>
      <c r="Q121" s="222"/>
      <c r="R121" s="222"/>
      <c r="S121" s="222"/>
      <c r="T121" s="222"/>
      <c r="U121" s="222"/>
      <c r="V121" s="222"/>
      <c r="W121" s="222"/>
      <c r="X121" s="222"/>
      <c r="Y121" s="222"/>
      <c r="Z121" s="222"/>
      <c r="AA121" s="222"/>
      <c r="AB121" s="222"/>
      <c r="AC121" s="223"/>
      <c r="AD121" s="237" t="s">
        <v>583</v>
      </c>
      <c r="AE121" s="238"/>
      <c r="AF121" s="238"/>
      <c r="AG121" s="238"/>
      <c r="AH121" s="238"/>
      <c r="AI121" s="238"/>
      <c r="AJ121" s="238"/>
      <c r="AK121" s="238"/>
      <c r="AL121" s="238"/>
      <c r="AM121" s="238"/>
      <c r="AN121" s="238"/>
      <c r="AO121" s="238"/>
      <c r="AP121" s="238"/>
      <c r="AQ121" s="238"/>
      <c r="AR121" s="238"/>
      <c r="AS121" s="238"/>
      <c r="AT121" s="238"/>
      <c r="AU121" s="238"/>
      <c r="AV121" s="238"/>
      <c r="AW121" s="238"/>
      <c r="AX121" s="239"/>
    </row>
    <row r="122" spans="3:50" ht="25.5" customHeight="1" x14ac:dyDescent="0.55000000000000004">
      <c r="C122" s="261"/>
      <c r="D122" s="262"/>
      <c r="E122" s="262"/>
      <c r="F122" s="262"/>
      <c r="G122" s="262"/>
      <c r="H122" s="262"/>
      <c r="I122" s="262"/>
      <c r="J122" s="263"/>
      <c r="K122" s="193"/>
      <c r="L122" s="193"/>
      <c r="M122" s="221" t="s">
        <v>461</v>
      </c>
      <c r="N122" s="222"/>
      <c r="O122" s="222"/>
      <c r="P122" s="222"/>
      <c r="Q122" s="222"/>
      <c r="R122" s="222"/>
      <c r="S122" s="222"/>
      <c r="T122" s="222"/>
      <c r="U122" s="222"/>
      <c r="V122" s="222"/>
      <c r="W122" s="222"/>
      <c r="X122" s="222"/>
      <c r="Y122" s="222"/>
      <c r="Z122" s="222"/>
      <c r="AA122" s="222"/>
      <c r="AB122" s="222"/>
      <c r="AC122" s="223"/>
      <c r="AD122" s="237" t="s">
        <v>583</v>
      </c>
      <c r="AE122" s="238"/>
      <c r="AF122" s="238"/>
      <c r="AG122" s="238"/>
      <c r="AH122" s="238"/>
      <c r="AI122" s="238"/>
      <c r="AJ122" s="238"/>
      <c r="AK122" s="238"/>
      <c r="AL122" s="238"/>
      <c r="AM122" s="238"/>
      <c r="AN122" s="238"/>
      <c r="AO122" s="238"/>
      <c r="AP122" s="238"/>
      <c r="AQ122" s="238"/>
      <c r="AR122" s="238"/>
      <c r="AS122" s="238"/>
      <c r="AT122" s="238"/>
      <c r="AU122" s="238"/>
      <c r="AV122" s="238"/>
      <c r="AW122" s="238"/>
      <c r="AX122" s="239"/>
    </row>
    <row r="123" spans="3:50" ht="25.5" customHeight="1" x14ac:dyDescent="0.55000000000000004">
      <c r="C123" s="246"/>
      <c r="D123" s="247"/>
      <c r="E123" s="247"/>
      <c r="F123" s="247"/>
      <c r="G123" s="247"/>
      <c r="H123" s="247"/>
      <c r="I123" s="247"/>
      <c r="J123" s="248"/>
      <c r="K123" s="195"/>
      <c r="L123" s="203"/>
      <c r="M123" s="221" t="s">
        <v>462</v>
      </c>
      <c r="N123" s="222"/>
      <c r="O123" s="222"/>
      <c r="P123" s="222"/>
      <c r="Q123" s="222"/>
      <c r="R123" s="222"/>
      <c r="S123" s="222"/>
      <c r="T123" s="222"/>
      <c r="U123" s="222"/>
      <c r="V123" s="222"/>
      <c r="W123" s="222"/>
      <c r="X123" s="222"/>
      <c r="Y123" s="222"/>
      <c r="Z123" s="222"/>
      <c r="AA123" s="222"/>
      <c r="AB123" s="222"/>
      <c r="AC123" s="223"/>
      <c r="AD123" s="237" t="s">
        <v>583</v>
      </c>
      <c r="AE123" s="238"/>
      <c r="AF123" s="238"/>
      <c r="AG123" s="238"/>
      <c r="AH123" s="238"/>
      <c r="AI123" s="238"/>
      <c r="AJ123" s="238"/>
      <c r="AK123" s="238"/>
      <c r="AL123" s="238"/>
      <c r="AM123" s="238"/>
      <c r="AN123" s="238"/>
      <c r="AO123" s="238"/>
      <c r="AP123" s="238"/>
      <c r="AQ123" s="238"/>
      <c r="AR123" s="238"/>
      <c r="AS123" s="238"/>
      <c r="AT123" s="238"/>
      <c r="AU123" s="238"/>
      <c r="AV123" s="238"/>
      <c r="AW123" s="238"/>
      <c r="AX123" s="239"/>
    </row>
    <row r="124" spans="3:50" ht="34.5" customHeight="1" x14ac:dyDescent="0.55000000000000004">
      <c r="C124" s="243" t="s">
        <v>4</v>
      </c>
      <c r="D124" s="244"/>
      <c r="E124" s="244"/>
      <c r="F124" s="244"/>
      <c r="G124" s="244"/>
      <c r="H124" s="244"/>
      <c r="I124" s="244"/>
      <c r="J124" s="245"/>
      <c r="K124" s="249" t="s">
        <v>584</v>
      </c>
      <c r="L124" s="250"/>
      <c r="M124" s="250"/>
      <c r="N124" s="250"/>
      <c r="O124" s="250"/>
      <c r="P124" s="250"/>
      <c r="Q124" s="250"/>
      <c r="R124" s="250"/>
      <c r="S124" s="250"/>
      <c r="T124" s="250"/>
      <c r="U124" s="250"/>
      <c r="V124" s="250"/>
      <c r="W124" s="250"/>
      <c r="X124" s="250"/>
      <c r="Y124" s="250"/>
      <c r="Z124" s="250"/>
      <c r="AA124" s="250"/>
      <c r="AB124" s="250"/>
      <c r="AC124" s="250"/>
      <c r="AD124" s="250"/>
      <c r="AE124" s="250"/>
      <c r="AF124" s="250"/>
      <c r="AG124" s="250"/>
      <c r="AH124" s="250"/>
      <c r="AI124" s="250"/>
      <c r="AJ124" s="250"/>
      <c r="AK124" s="250"/>
      <c r="AL124" s="250"/>
      <c r="AM124" s="250"/>
      <c r="AN124" s="250"/>
      <c r="AO124" s="250"/>
      <c r="AP124" s="250"/>
      <c r="AQ124" s="250"/>
      <c r="AR124" s="250"/>
      <c r="AS124" s="250"/>
      <c r="AT124" s="250"/>
      <c r="AU124" s="250"/>
      <c r="AV124" s="250"/>
      <c r="AW124" s="250"/>
      <c r="AX124" s="251"/>
    </row>
    <row r="125" spans="3:50" ht="18" customHeight="1" x14ac:dyDescent="0.55000000000000004">
      <c r="C125" s="261"/>
      <c r="D125" s="262"/>
      <c r="E125" s="262"/>
      <c r="F125" s="262"/>
      <c r="G125" s="262"/>
      <c r="H125" s="262"/>
      <c r="I125" s="262"/>
      <c r="J125" s="263"/>
      <c r="K125" s="273" t="s">
        <v>585</v>
      </c>
      <c r="L125" s="265"/>
      <c r="M125" s="265"/>
      <c r="N125" s="265"/>
      <c r="O125" s="265"/>
      <c r="P125" s="265"/>
      <c r="Q125" s="265"/>
      <c r="R125" s="265"/>
      <c r="S125" s="265"/>
      <c r="T125" s="265"/>
      <c r="U125" s="265"/>
      <c r="V125" s="265"/>
      <c r="W125" s="265"/>
      <c r="X125" s="265"/>
      <c r="Y125" s="265"/>
      <c r="Z125" s="265"/>
      <c r="AA125" s="265"/>
      <c r="AB125" s="265"/>
      <c r="AC125" s="265"/>
      <c r="AD125" s="265"/>
      <c r="AE125" s="265"/>
      <c r="AF125" s="265"/>
      <c r="AG125" s="265"/>
      <c r="AH125" s="265"/>
      <c r="AI125" s="265"/>
      <c r="AJ125" s="265"/>
      <c r="AK125" s="265"/>
      <c r="AL125" s="265"/>
      <c r="AM125" s="265"/>
      <c r="AN125" s="265"/>
      <c r="AO125" s="265"/>
      <c r="AP125" s="265"/>
      <c r="AQ125" s="265"/>
      <c r="AR125" s="265"/>
      <c r="AS125" s="265"/>
      <c r="AT125" s="265"/>
      <c r="AU125" s="265"/>
      <c r="AV125" s="265"/>
      <c r="AW125" s="265"/>
      <c r="AX125" s="274"/>
    </row>
    <row r="126" spans="3:50" ht="18" customHeight="1" x14ac:dyDescent="0.55000000000000004">
      <c r="C126" s="261"/>
      <c r="D126" s="262"/>
      <c r="E126" s="262"/>
      <c r="F126" s="262"/>
      <c r="G126" s="262"/>
      <c r="H126" s="262"/>
      <c r="I126" s="262"/>
      <c r="J126" s="263"/>
      <c r="K126" s="273" t="s">
        <v>586</v>
      </c>
      <c r="L126" s="265"/>
      <c r="M126" s="265"/>
      <c r="N126" s="265"/>
      <c r="O126" s="265"/>
      <c r="P126" s="265"/>
      <c r="Q126" s="265"/>
      <c r="R126" s="265"/>
      <c r="S126" s="265"/>
      <c r="T126" s="265"/>
      <c r="U126" s="265"/>
      <c r="V126" s="265"/>
      <c r="W126" s="265"/>
      <c r="X126" s="265"/>
      <c r="Y126" s="265"/>
      <c r="Z126" s="265"/>
      <c r="AA126" s="265"/>
      <c r="AB126" s="265"/>
      <c r="AC126" s="265"/>
      <c r="AD126" s="265"/>
      <c r="AE126" s="265"/>
      <c r="AF126" s="265"/>
      <c r="AG126" s="265"/>
      <c r="AH126" s="265"/>
      <c r="AI126" s="265"/>
      <c r="AJ126" s="265"/>
      <c r="AK126" s="265"/>
      <c r="AL126" s="265"/>
      <c r="AM126" s="265"/>
      <c r="AN126" s="265"/>
      <c r="AO126" s="265"/>
      <c r="AP126" s="265"/>
      <c r="AQ126" s="265"/>
      <c r="AR126" s="265"/>
      <c r="AS126" s="265"/>
      <c r="AT126" s="265"/>
      <c r="AU126" s="265"/>
      <c r="AV126" s="265"/>
      <c r="AW126" s="265"/>
      <c r="AX126" s="274"/>
    </row>
    <row r="127" spans="3:50" ht="18" customHeight="1" x14ac:dyDescent="0.55000000000000004">
      <c r="C127" s="261"/>
      <c r="D127" s="262"/>
      <c r="E127" s="262"/>
      <c r="F127" s="262"/>
      <c r="G127" s="262"/>
      <c r="H127" s="262"/>
      <c r="I127" s="262"/>
      <c r="J127" s="263"/>
      <c r="K127" s="194"/>
      <c r="L127" s="204"/>
      <c r="M127" s="369"/>
      <c r="N127" s="369"/>
      <c r="O127" s="369"/>
      <c r="P127" s="369"/>
      <c r="Q127" s="369"/>
      <c r="R127" s="369"/>
      <c r="S127" s="369"/>
      <c r="T127" s="369"/>
      <c r="U127" s="369"/>
      <c r="V127" s="369"/>
      <c r="W127" s="369"/>
      <c r="X127" s="369"/>
      <c r="Y127" s="370"/>
      <c r="Z127" s="371" t="s">
        <v>105</v>
      </c>
      <c r="AA127" s="369"/>
      <c r="AB127" s="369"/>
      <c r="AC127" s="369"/>
      <c r="AD127" s="369"/>
      <c r="AE127" s="369"/>
      <c r="AF127" s="370"/>
      <c r="AG127" s="267" t="s">
        <v>104</v>
      </c>
      <c r="AH127" s="230"/>
      <c r="AI127" s="230"/>
      <c r="AJ127" s="230"/>
      <c r="AK127" s="230"/>
      <c r="AL127" s="231"/>
      <c r="AM127" s="267" t="s">
        <v>103</v>
      </c>
      <c r="AN127" s="230"/>
      <c r="AO127" s="230"/>
      <c r="AP127" s="230"/>
      <c r="AQ127" s="230"/>
      <c r="AR127" s="231"/>
      <c r="AS127" s="267" t="s">
        <v>102</v>
      </c>
      <c r="AT127" s="230"/>
      <c r="AU127" s="230"/>
      <c r="AV127" s="230"/>
      <c r="AW127" s="230"/>
      <c r="AX127" s="231"/>
    </row>
    <row r="128" spans="3:50" ht="22.5" customHeight="1" x14ac:dyDescent="0.55000000000000004">
      <c r="C128" s="261"/>
      <c r="D128" s="262"/>
      <c r="E128" s="262"/>
      <c r="F128" s="262"/>
      <c r="G128" s="262"/>
      <c r="H128" s="262"/>
      <c r="I128" s="262"/>
      <c r="J128" s="263"/>
      <c r="K128" s="194"/>
      <c r="L128" s="204"/>
      <c r="M128" s="369" t="s">
        <v>94</v>
      </c>
      <c r="N128" s="369"/>
      <c r="O128" s="369"/>
      <c r="P128" s="369"/>
      <c r="Q128" s="369"/>
      <c r="R128" s="369"/>
      <c r="S128" s="369"/>
      <c r="T128" s="369"/>
      <c r="U128" s="369"/>
      <c r="V128" s="369"/>
      <c r="W128" s="369"/>
      <c r="X128" s="369"/>
      <c r="Y128" s="370"/>
      <c r="Z128" s="371"/>
      <c r="AA128" s="369"/>
      <c r="AB128" s="369"/>
      <c r="AC128" s="369"/>
      <c r="AD128" s="369"/>
      <c r="AE128" s="369"/>
      <c r="AF128" s="370"/>
      <c r="AG128" s="267"/>
      <c r="AH128" s="230"/>
      <c r="AI128" s="230"/>
      <c r="AJ128" s="230"/>
      <c r="AK128" s="230"/>
      <c r="AL128" s="231"/>
      <c r="AM128" s="267"/>
      <c r="AN128" s="230"/>
      <c r="AO128" s="230"/>
      <c r="AP128" s="230"/>
      <c r="AQ128" s="230"/>
      <c r="AR128" s="231"/>
      <c r="AS128" s="267"/>
      <c r="AT128" s="230"/>
      <c r="AU128" s="230"/>
      <c r="AV128" s="230"/>
      <c r="AW128" s="230"/>
      <c r="AX128" s="231"/>
    </row>
    <row r="129" spans="3:50" ht="22.5" customHeight="1" x14ac:dyDescent="0.55000000000000004">
      <c r="C129" s="246"/>
      <c r="D129" s="247"/>
      <c r="E129" s="247"/>
      <c r="F129" s="247"/>
      <c r="G129" s="247"/>
      <c r="H129" s="247"/>
      <c r="I129" s="247"/>
      <c r="J129" s="248"/>
      <c r="K129" s="195"/>
      <c r="L129" s="203"/>
      <c r="M129" s="371" t="s">
        <v>95</v>
      </c>
      <c r="N129" s="369"/>
      <c r="O129" s="369"/>
      <c r="P129" s="369"/>
      <c r="Q129" s="369"/>
      <c r="R129" s="369"/>
      <c r="S129" s="369"/>
      <c r="T129" s="369"/>
      <c r="U129" s="369"/>
      <c r="V129" s="369"/>
      <c r="W129" s="369"/>
      <c r="X129" s="369"/>
      <c r="Y129" s="370"/>
      <c r="Z129" s="371"/>
      <c r="AA129" s="369"/>
      <c r="AB129" s="369"/>
      <c r="AC129" s="369"/>
      <c r="AD129" s="369"/>
      <c r="AE129" s="369"/>
      <c r="AF129" s="370"/>
      <c r="AG129" s="267"/>
      <c r="AH129" s="230"/>
      <c r="AI129" s="230"/>
      <c r="AJ129" s="230"/>
      <c r="AK129" s="230"/>
      <c r="AL129" s="231"/>
      <c r="AM129" s="267"/>
      <c r="AN129" s="230"/>
      <c r="AO129" s="230"/>
      <c r="AP129" s="230"/>
      <c r="AQ129" s="230"/>
      <c r="AR129" s="231"/>
      <c r="AS129" s="267"/>
      <c r="AT129" s="230"/>
      <c r="AU129" s="230"/>
      <c r="AV129" s="230"/>
      <c r="AW129" s="230"/>
      <c r="AX129" s="231"/>
    </row>
    <row r="130" spans="3:50" ht="51" customHeight="1" x14ac:dyDescent="0.55000000000000004">
      <c r="C130" s="261" t="s">
        <v>133</v>
      </c>
      <c r="D130" s="262"/>
      <c r="E130" s="262"/>
      <c r="F130" s="262"/>
      <c r="G130" s="262"/>
      <c r="H130" s="262"/>
      <c r="I130" s="262"/>
      <c r="J130" s="263"/>
      <c r="K130" s="249" t="s">
        <v>587</v>
      </c>
      <c r="L130" s="250"/>
      <c r="M130" s="265"/>
      <c r="N130" s="265"/>
      <c r="O130" s="265"/>
      <c r="P130" s="265"/>
      <c r="Q130" s="265"/>
      <c r="R130" s="265"/>
      <c r="S130" s="265"/>
      <c r="T130" s="265"/>
      <c r="U130" s="265"/>
      <c r="V130" s="265"/>
      <c r="W130" s="265"/>
      <c r="X130" s="265"/>
      <c r="Y130" s="265"/>
      <c r="Z130" s="265"/>
      <c r="AA130" s="265"/>
      <c r="AB130" s="265"/>
      <c r="AC130" s="265"/>
      <c r="AD130" s="265"/>
      <c r="AE130" s="265"/>
      <c r="AF130" s="265"/>
      <c r="AG130" s="265"/>
      <c r="AH130" s="265"/>
      <c r="AI130" s="265"/>
      <c r="AJ130" s="265"/>
      <c r="AK130" s="265"/>
      <c r="AL130" s="265"/>
      <c r="AM130" s="265"/>
      <c r="AN130" s="265"/>
      <c r="AO130" s="265"/>
      <c r="AP130" s="265"/>
      <c r="AQ130" s="265"/>
      <c r="AR130" s="265"/>
      <c r="AS130" s="265"/>
      <c r="AT130" s="265"/>
      <c r="AU130" s="265"/>
      <c r="AV130" s="265"/>
      <c r="AW130" s="265"/>
      <c r="AX130" s="274"/>
    </row>
    <row r="131" spans="3:50" ht="18.5" customHeight="1" x14ac:dyDescent="0.55000000000000004">
      <c r="C131" s="261"/>
      <c r="D131" s="262"/>
      <c r="E131" s="262"/>
      <c r="F131" s="262"/>
      <c r="G131" s="262"/>
      <c r="H131" s="262"/>
      <c r="I131" s="262"/>
      <c r="J131" s="263"/>
      <c r="K131" s="273" t="s">
        <v>588</v>
      </c>
      <c r="L131" s="265"/>
      <c r="M131" s="265"/>
      <c r="N131" s="265"/>
      <c r="O131" s="265"/>
      <c r="P131" s="265"/>
      <c r="Q131" s="265"/>
      <c r="R131" s="265"/>
      <c r="S131" s="265"/>
      <c r="T131" s="265"/>
      <c r="U131" s="265"/>
      <c r="V131" s="265"/>
      <c r="W131" s="265"/>
      <c r="X131" s="265"/>
      <c r="Y131" s="265"/>
      <c r="Z131" s="265"/>
      <c r="AA131" s="265"/>
      <c r="AB131" s="265"/>
      <c r="AC131" s="265"/>
      <c r="AD131" s="265"/>
      <c r="AE131" s="265"/>
      <c r="AF131" s="265"/>
      <c r="AG131" s="265"/>
      <c r="AH131" s="265"/>
      <c r="AI131" s="265"/>
      <c r="AJ131" s="265"/>
      <c r="AK131" s="265"/>
      <c r="AL131" s="265"/>
      <c r="AM131" s="265"/>
      <c r="AN131" s="265"/>
      <c r="AO131" s="265"/>
      <c r="AP131" s="265"/>
      <c r="AQ131" s="265"/>
      <c r="AR131" s="265"/>
      <c r="AS131" s="265"/>
      <c r="AT131" s="265"/>
      <c r="AU131" s="265"/>
      <c r="AV131" s="265"/>
      <c r="AW131" s="265"/>
      <c r="AX131" s="274"/>
    </row>
    <row r="132" spans="3:50" ht="18" customHeight="1" x14ac:dyDescent="0.55000000000000004">
      <c r="C132" s="261"/>
      <c r="D132" s="262"/>
      <c r="E132" s="262"/>
      <c r="F132" s="262"/>
      <c r="G132" s="262"/>
      <c r="H132" s="262"/>
      <c r="I132" s="262"/>
      <c r="J132" s="263"/>
      <c r="K132" s="273" t="s">
        <v>589</v>
      </c>
      <c r="L132" s="265"/>
      <c r="M132" s="265"/>
      <c r="N132" s="265"/>
      <c r="O132" s="265"/>
      <c r="P132" s="265"/>
      <c r="Q132" s="265"/>
      <c r="R132" s="265"/>
      <c r="S132" s="265"/>
      <c r="T132" s="265"/>
      <c r="U132" s="265"/>
      <c r="V132" s="265"/>
      <c r="W132" s="265"/>
      <c r="X132" s="265"/>
      <c r="Y132" s="265"/>
      <c r="Z132" s="265"/>
      <c r="AA132" s="265"/>
      <c r="AB132" s="265"/>
      <c r="AC132" s="265"/>
      <c r="AD132" s="265"/>
      <c r="AE132" s="265"/>
      <c r="AF132" s="265"/>
      <c r="AG132" s="265"/>
      <c r="AH132" s="265"/>
      <c r="AI132" s="265"/>
      <c r="AJ132" s="265"/>
      <c r="AK132" s="265"/>
      <c r="AL132" s="265"/>
      <c r="AM132" s="265"/>
      <c r="AN132" s="265"/>
      <c r="AO132" s="265"/>
      <c r="AP132" s="265"/>
      <c r="AQ132" s="265"/>
      <c r="AR132" s="265"/>
      <c r="AS132" s="265"/>
      <c r="AT132" s="265"/>
      <c r="AU132" s="265"/>
      <c r="AV132" s="265"/>
      <c r="AW132" s="265"/>
      <c r="AX132" s="274"/>
    </row>
    <row r="133" spans="3:50" ht="18" customHeight="1" x14ac:dyDescent="0.55000000000000004">
      <c r="C133" s="261"/>
      <c r="D133" s="262"/>
      <c r="E133" s="262"/>
      <c r="F133" s="262"/>
      <c r="G133" s="262"/>
      <c r="H133" s="262"/>
      <c r="I133" s="262"/>
      <c r="J133" s="263"/>
      <c r="K133" s="273" t="s">
        <v>590</v>
      </c>
      <c r="L133" s="265"/>
      <c r="M133" s="265"/>
      <c r="N133" s="265"/>
      <c r="O133" s="265"/>
      <c r="P133" s="265"/>
      <c r="Q133" s="265"/>
      <c r="R133" s="265"/>
      <c r="S133" s="265"/>
      <c r="T133" s="265"/>
      <c r="U133" s="265"/>
      <c r="V133" s="265"/>
      <c r="W133" s="265"/>
      <c r="X133" s="265"/>
      <c r="Y133" s="265"/>
      <c r="Z133" s="265"/>
      <c r="AA133" s="265"/>
      <c r="AB133" s="265"/>
      <c r="AC133" s="265"/>
      <c r="AD133" s="265"/>
      <c r="AE133" s="265"/>
      <c r="AF133" s="265"/>
      <c r="AG133" s="265"/>
      <c r="AH133" s="265"/>
      <c r="AI133" s="265"/>
      <c r="AJ133" s="265"/>
      <c r="AK133" s="265"/>
      <c r="AL133" s="265"/>
      <c r="AM133" s="265"/>
      <c r="AN133" s="265"/>
      <c r="AO133" s="265"/>
      <c r="AP133" s="265"/>
      <c r="AQ133" s="265"/>
      <c r="AR133" s="265"/>
      <c r="AS133" s="265"/>
      <c r="AT133" s="265"/>
      <c r="AU133" s="265"/>
      <c r="AV133" s="265"/>
      <c r="AW133" s="265"/>
      <c r="AX133" s="274"/>
    </row>
    <row r="134" spans="3:50" ht="18" customHeight="1" x14ac:dyDescent="0.55000000000000004">
      <c r="C134" s="261"/>
      <c r="D134" s="262"/>
      <c r="E134" s="262"/>
      <c r="F134" s="262"/>
      <c r="G134" s="262"/>
      <c r="H134" s="262"/>
      <c r="I134" s="262"/>
      <c r="J134" s="263"/>
      <c r="K134" s="273" t="s">
        <v>591</v>
      </c>
      <c r="L134" s="265"/>
      <c r="M134" s="265"/>
      <c r="N134" s="265"/>
      <c r="O134" s="265"/>
      <c r="P134" s="265"/>
      <c r="Q134" s="265"/>
      <c r="R134" s="265"/>
      <c r="S134" s="265"/>
      <c r="T134" s="265"/>
      <c r="U134" s="265"/>
      <c r="V134" s="265"/>
      <c r="W134" s="265"/>
      <c r="X134" s="265"/>
      <c r="Y134" s="265"/>
      <c r="Z134" s="265"/>
      <c r="AA134" s="265"/>
      <c r="AB134" s="265"/>
      <c r="AC134" s="265"/>
      <c r="AD134" s="265"/>
      <c r="AE134" s="265"/>
      <c r="AF134" s="265"/>
      <c r="AG134" s="265"/>
      <c r="AH134" s="265"/>
      <c r="AI134" s="265"/>
      <c r="AJ134" s="265"/>
      <c r="AK134" s="265"/>
      <c r="AL134" s="265"/>
      <c r="AM134" s="265"/>
      <c r="AN134" s="265"/>
      <c r="AO134" s="265"/>
      <c r="AP134" s="265"/>
      <c r="AQ134" s="265"/>
      <c r="AR134" s="265"/>
      <c r="AS134" s="265"/>
      <c r="AT134" s="265"/>
      <c r="AU134" s="265"/>
      <c r="AV134" s="265"/>
      <c r="AW134" s="265"/>
      <c r="AX134" s="274"/>
    </row>
    <row r="135" spans="3:50" ht="18" customHeight="1" x14ac:dyDescent="0.55000000000000004">
      <c r="C135" s="261"/>
      <c r="D135" s="262"/>
      <c r="E135" s="262"/>
      <c r="F135" s="262"/>
      <c r="G135" s="262"/>
      <c r="H135" s="262"/>
      <c r="I135" s="262"/>
      <c r="J135" s="263"/>
      <c r="K135" s="273" t="s">
        <v>592</v>
      </c>
      <c r="L135" s="265"/>
      <c r="M135" s="265"/>
      <c r="N135" s="265"/>
      <c r="O135" s="265"/>
      <c r="P135" s="265"/>
      <c r="Q135" s="265"/>
      <c r="R135" s="265"/>
      <c r="S135" s="265"/>
      <c r="T135" s="265"/>
      <c r="U135" s="265"/>
      <c r="V135" s="265"/>
      <c r="W135" s="265"/>
      <c r="X135" s="265"/>
      <c r="Y135" s="265"/>
      <c r="Z135" s="265"/>
      <c r="AA135" s="265"/>
      <c r="AB135" s="265"/>
      <c r="AC135" s="265"/>
      <c r="AD135" s="265"/>
      <c r="AE135" s="265"/>
      <c r="AF135" s="265"/>
      <c r="AG135" s="265"/>
      <c r="AH135" s="265"/>
      <c r="AI135" s="265"/>
      <c r="AJ135" s="265"/>
      <c r="AK135" s="265"/>
      <c r="AL135" s="265"/>
      <c r="AM135" s="265"/>
      <c r="AN135" s="265"/>
      <c r="AO135" s="265"/>
      <c r="AP135" s="265"/>
      <c r="AQ135" s="265"/>
      <c r="AR135" s="265"/>
      <c r="AS135" s="265"/>
      <c r="AT135" s="265"/>
      <c r="AU135" s="265"/>
      <c r="AV135" s="265"/>
      <c r="AW135" s="265"/>
      <c r="AX135" s="274"/>
    </row>
    <row r="136" spans="3:50" ht="25.5" customHeight="1" x14ac:dyDescent="0.55000000000000004">
      <c r="C136" s="261"/>
      <c r="D136" s="262"/>
      <c r="E136" s="262"/>
      <c r="F136" s="262"/>
      <c r="G136" s="262"/>
      <c r="H136" s="262"/>
      <c r="I136" s="262"/>
      <c r="J136" s="263"/>
      <c r="K136" s="366" t="s">
        <v>593</v>
      </c>
      <c r="L136" s="367"/>
      <c r="M136" s="367"/>
      <c r="N136" s="367"/>
      <c r="O136" s="367"/>
      <c r="P136" s="367"/>
      <c r="Q136" s="367"/>
      <c r="R136" s="367"/>
      <c r="S136" s="367"/>
      <c r="T136" s="367"/>
      <c r="U136" s="367"/>
      <c r="V136" s="367"/>
      <c r="W136" s="367"/>
      <c r="X136" s="367"/>
      <c r="Y136" s="367"/>
      <c r="Z136" s="367"/>
      <c r="AA136" s="367"/>
      <c r="AB136" s="367"/>
      <c r="AC136" s="367"/>
      <c r="AD136" s="367"/>
      <c r="AE136" s="367"/>
      <c r="AF136" s="367"/>
      <c r="AG136" s="367"/>
      <c r="AH136" s="367"/>
      <c r="AI136" s="367"/>
      <c r="AJ136" s="367"/>
      <c r="AK136" s="367"/>
      <c r="AL136" s="367"/>
      <c r="AM136" s="367"/>
      <c r="AN136" s="367"/>
      <c r="AO136" s="367"/>
      <c r="AP136" s="367"/>
      <c r="AQ136" s="367"/>
      <c r="AR136" s="367"/>
      <c r="AS136" s="367"/>
      <c r="AT136" s="367"/>
      <c r="AU136" s="367"/>
      <c r="AV136" s="367"/>
      <c r="AW136" s="367"/>
      <c r="AX136" s="368"/>
    </row>
    <row r="137" spans="3:50" ht="27" customHeight="1" x14ac:dyDescent="0.55000000000000004">
      <c r="C137" s="261"/>
      <c r="D137" s="262"/>
      <c r="E137" s="262"/>
      <c r="F137" s="262"/>
      <c r="G137" s="262"/>
      <c r="H137" s="262"/>
      <c r="I137" s="262"/>
      <c r="J137" s="263"/>
      <c r="K137" s="194"/>
      <c r="L137" s="204"/>
      <c r="M137" s="222" t="s">
        <v>87</v>
      </c>
      <c r="N137" s="222"/>
      <c r="O137" s="222"/>
      <c r="P137" s="222"/>
      <c r="Q137" s="222"/>
      <c r="R137" s="222"/>
      <c r="S137" s="222"/>
      <c r="T137" s="222"/>
      <c r="U137" s="222"/>
      <c r="V137" s="222"/>
      <c r="W137" s="222"/>
      <c r="X137" s="222"/>
      <c r="Y137" s="222"/>
      <c r="Z137" s="222"/>
      <c r="AA137" s="222"/>
      <c r="AB137" s="222"/>
      <c r="AC137" s="222"/>
      <c r="AD137" s="222"/>
      <c r="AE137" s="222"/>
      <c r="AF137" s="222"/>
      <c r="AG137" s="222"/>
      <c r="AH137" s="222"/>
      <c r="AI137" s="223"/>
      <c r="AJ137" s="237"/>
      <c r="AK137" s="238"/>
      <c r="AL137" s="238"/>
      <c r="AM137" s="238"/>
      <c r="AN137" s="238"/>
      <c r="AO137" s="238"/>
      <c r="AP137" s="238"/>
      <c r="AQ137" s="238"/>
      <c r="AR137" s="238"/>
      <c r="AS137" s="238"/>
      <c r="AT137" s="238"/>
      <c r="AU137" s="238"/>
      <c r="AV137" s="238"/>
      <c r="AW137" s="238"/>
      <c r="AX137" s="239"/>
    </row>
    <row r="138" spans="3:50" ht="27" customHeight="1" x14ac:dyDescent="0.55000000000000004">
      <c r="C138" s="261"/>
      <c r="D138" s="262"/>
      <c r="E138" s="262"/>
      <c r="F138" s="262"/>
      <c r="G138" s="262"/>
      <c r="H138" s="262"/>
      <c r="I138" s="262"/>
      <c r="J138" s="263"/>
      <c r="K138" s="194"/>
      <c r="L138" s="204"/>
      <c r="M138" s="222" t="s">
        <v>88</v>
      </c>
      <c r="N138" s="222"/>
      <c r="O138" s="222"/>
      <c r="P138" s="222"/>
      <c r="Q138" s="222"/>
      <c r="R138" s="222"/>
      <c r="S138" s="222"/>
      <c r="T138" s="222"/>
      <c r="U138" s="222"/>
      <c r="V138" s="222"/>
      <c r="W138" s="222"/>
      <c r="X138" s="222"/>
      <c r="Y138" s="222"/>
      <c r="Z138" s="222"/>
      <c r="AA138" s="222"/>
      <c r="AB138" s="222"/>
      <c r="AC138" s="222"/>
      <c r="AD138" s="222"/>
      <c r="AE138" s="222"/>
      <c r="AF138" s="222"/>
      <c r="AG138" s="222"/>
      <c r="AH138" s="222"/>
      <c r="AI138" s="223"/>
      <c r="AJ138" s="237" t="s">
        <v>78</v>
      </c>
      <c r="AK138" s="238"/>
      <c r="AL138" s="238"/>
      <c r="AM138" s="238"/>
      <c r="AN138" s="238"/>
      <c r="AO138" s="238"/>
      <c r="AP138" s="238"/>
      <c r="AQ138" s="238"/>
      <c r="AR138" s="238"/>
      <c r="AS138" s="238"/>
      <c r="AT138" s="238"/>
      <c r="AU138" s="238"/>
      <c r="AV138" s="238"/>
      <c r="AW138" s="238"/>
      <c r="AX138" s="239"/>
    </row>
    <row r="139" spans="3:50" ht="27" customHeight="1" x14ac:dyDescent="0.55000000000000004">
      <c r="C139" s="246"/>
      <c r="D139" s="247"/>
      <c r="E139" s="247"/>
      <c r="F139" s="247"/>
      <c r="G139" s="247"/>
      <c r="H139" s="247"/>
      <c r="I139" s="247"/>
      <c r="J139" s="248"/>
      <c r="K139" s="195"/>
      <c r="L139" s="203"/>
      <c r="M139" s="222" t="s">
        <v>89</v>
      </c>
      <c r="N139" s="222"/>
      <c r="O139" s="222"/>
      <c r="P139" s="222"/>
      <c r="Q139" s="222"/>
      <c r="R139" s="222"/>
      <c r="S139" s="222"/>
      <c r="T139" s="222"/>
      <c r="U139" s="222"/>
      <c r="V139" s="222"/>
      <c r="W139" s="222"/>
      <c r="X139" s="222"/>
      <c r="Y139" s="222"/>
      <c r="Z139" s="222"/>
      <c r="AA139" s="222"/>
      <c r="AB139" s="222"/>
      <c r="AC139" s="222"/>
      <c r="AD139" s="222"/>
      <c r="AE139" s="222"/>
      <c r="AF139" s="222"/>
      <c r="AG139" s="222"/>
      <c r="AH139" s="222"/>
      <c r="AI139" s="223"/>
      <c r="AJ139" s="237" t="s">
        <v>79</v>
      </c>
      <c r="AK139" s="238"/>
      <c r="AL139" s="238"/>
      <c r="AM139" s="238"/>
      <c r="AN139" s="238"/>
      <c r="AO139" s="238"/>
      <c r="AP139" s="238"/>
      <c r="AQ139" s="238"/>
      <c r="AR139" s="238"/>
      <c r="AS139" s="238"/>
      <c r="AT139" s="238"/>
      <c r="AU139" s="238"/>
      <c r="AV139" s="238"/>
      <c r="AW139" s="238"/>
      <c r="AX139" s="239"/>
    </row>
    <row r="140" spans="3:50" ht="36" customHeight="1" x14ac:dyDescent="0.55000000000000004">
      <c r="C140" s="243" t="s">
        <v>344</v>
      </c>
      <c r="D140" s="244"/>
      <c r="E140" s="244"/>
      <c r="F140" s="244"/>
      <c r="G140" s="244"/>
      <c r="H140" s="244"/>
      <c r="I140" s="244"/>
      <c r="J140" s="245"/>
      <c r="K140" s="249" t="s">
        <v>594</v>
      </c>
      <c r="L140" s="250"/>
      <c r="M140" s="250"/>
      <c r="N140" s="250"/>
      <c r="O140" s="250"/>
      <c r="P140" s="250"/>
      <c r="Q140" s="250"/>
      <c r="R140" s="250"/>
      <c r="S140" s="250"/>
      <c r="T140" s="250"/>
      <c r="U140" s="250"/>
      <c r="V140" s="250"/>
      <c r="W140" s="250"/>
      <c r="X140" s="250"/>
      <c r="Y140" s="250"/>
      <c r="Z140" s="250"/>
      <c r="AA140" s="250"/>
      <c r="AB140" s="250"/>
      <c r="AC140" s="250"/>
      <c r="AD140" s="250"/>
      <c r="AE140" s="250"/>
      <c r="AF140" s="250"/>
      <c r="AG140" s="250"/>
      <c r="AH140" s="250"/>
      <c r="AI140" s="250"/>
      <c r="AJ140" s="250"/>
      <c r="AK140" s="250"/>
      <c r="AL140" s="250"/>
      <c r="AM140" s="250"/>
      <c r="AN140" s="250"/>
      <c r="AO140" s="250"/>
      <c r="AP140" s="250"/>
      <c r="AQ140" s="250"/>
      <c r="AR140" s="250"/>
      <c r="AS140" s="250"/>
      <c r="AT140" s="250"/>
      <c r="AU140" s="250"/>
      <c r="AV140" s="250"/>
      <c r="AW140" s="250"/>
      <c r="AX140" s="251"/>
    </row>
    <row r="141" spans="3:50" ht="18.5" customHeight="1" x14ac:dyDescent="0.25">
      <c r="C141" s="261"/>
      <c r="D141" s="262"/>
      <c r="E141" s="262"/>
      <c r="F141" s="262"/>
      <c r="G141" s="262"/>
      <c r="H141" s="262"/>
      <c r="I141" s="262"/>
      <c r="J141" s="263"/>
      <c r="K141" s="193"/>
      <c r="L141" s="193"/>
      <c r="M141" s="205"/>
      <c r="N141" s="364" t="s">
        <v>595</v>
      </c>
      <c r="O141" s="364"/>
      <c r="P141" s="364"/>
      <c r="Q141" s="364"/>
      <c r="R141" s="364"/>
      <c r="S141" s="364"/>
      <c r="T141" s="364"/>
      <c r="U141" s="364"/>
      <c r="V141" s="364"/>
      <c r="W141" s="364"/>
      <c r="X141" s="364"/>
      <c r="Y141" s="364"/>
      <c r="Z141" s="364"/>
      <c r="AA141" s="364"/>
      <c r="AB141" s="364"/>
      <c r="AC141" s="364"/>
      <c r="AD141" s="364"/>
      <c r="AE141" s="364"/>
      <c r="AF141" s="364"/>
      <c r="AG141" s="364"/>
      <c r="AH141" s="364"/>
      <c r="AI141" s="364"/>
      <c r="AJ141" s="364"/>
      <c r="AK141" s="364"/>
      <c r="AL141" s="364"/>
      <c r="AM141" s="364"/>
      <c r="AN141" s="364"/>
      <c r="AO141" s="364"/>
      <c r="AP141" s="364"/>
      <c r="AQ141" s="364"/>
      <c r="AR141" s="364"/>
      <c r="AS141" s="364"/>
      <c r="AT141" s="364"/>
      <c r="AU141" s="364"/>
      <c r="AV141" s="364"/>
      <c r="AW141" s="364"/>
      <c r="AX141" s="365"/>
    </row>
    <row r="142" spans="3:50" ht="18.5" customHeight="1" x14ac:dyDescent="0.25">
      <c r="C142" s="261"/>
      <c r="D142" s="262"/>
      <c r="E142" s="262"/>
      <c r="F142" s="262"/>
      <c r="G142" s="262"/>
      <c r="H142" s="262"/>
      <c r="I142" s="262"/>
      <c r="J142" s="263"/>
      <c r="K142" s="193"/>
      <c r="L142" s="193"/>
      <c r="M142" s="205"/>
      <c r="N142" s="364" t="s">
        <v>596</v>
      </c>
      <c r="O142" s="364"/>
      <c r="P142" s="364"/>
      <c r="Q142" s="364"/>
      <c r="R142" s="364"/>
      <c r="S142" s="364"/>
      <c r="T142" s="364"/>
      <c r="U142" s="364"/>
      <c r="V142" s="364"/>
      <c r="W142" s="364"/>
      <c r="X142" s="364"/>
      <c r="Y142" s="364"/>
      <c r="Z142" s="364"/>
      <c r="AA142" s="364"/>
      <c r="AB142" s="364"/>
      <c r="AC142" s="364"/>
      <c r="AD142" s="364"/>
      <c r="AE142" s="364"/>
      <c r="AF142" s="364"/>
      <c r="AG142" s="364"/>
      <c r="AH142" s="364"/>
      <c r="AI142" s="364"/>
      <c r="AJ142" s="364"/>
      <c r="AK142" s="364"/>
      <c r="AL142" s="364"/>
      <c r="AM142" s="364"/>
      <c r="AN142" s="364"/>
      <c r="AO142" s="364"/>
      <c r="AP142" s="364"/>
      <c r="AQ142" s="364"/>
      <c r="AR142" s="364"/>
      <c r="AS142" s="364"/>
      <c r="AT142" s="364"/>
      <c r="AU142" s="364"/>
      <c r="AV142" s="364"/>
      <c r="AW142" s="364"/>
      <c r="AX142" s="365"/>
    </row>
    <row r="143" spans="3:50" ht="18.5" customHeight="1" x14ac:dyDescent="0.25">
      <c r="C143" s="261"/>
      <c r="D143" s="262"/>
      <c r="E143" s="262"/>
      <c r="F143" s="262"/>
      <c r="G143" s="262"/>
      <c r="H143" s="262"/>
      <c r="I143" s="262"/>
      <c r="J143" s="263"/>
      <c r="K143" s="193"/>
      <c r="L143" s="193"/>
      <c r="M143" s="205"/>
      <c r="N143" s="364" t="s">
        <v>597</v>
      </c>
      <c r="O143" s="364"/>
      <c r="P143" s="364"/>
      <c r="Q143" s="364"/>
      <c r="R143" s="364"/>
      <c r="S143" s="364"/>
      <c r="T143" s="364"/>
      <c r="U143" s="364"/>
      <c r="V143" s="364"/>
      <c r="W143" s="364"/>
      <c r="X143" s="364"/>
      <c r="Y143" s="364"/>
      <c r="Z143" s="364"/>
      <c r="AA143" s="364"/>
      <c r="AB143" s="364"/>
      <c r="AC143" s="364"/>
      <c r="AD143" s="364"/>
      <c r="AE143" s="364"/>
      <c r="AF143" s="364"/>
      <c r="AG143" s="364"/>
      <c r="AH143" s="364"/>
      <c r="AI143" s="364"/>
      <c r="AJ143" s="364"/>
      <c r="AK143" s="364"/>
      <c r="AL143" s="364"/>
      <c r="AM143" s="364"/>
      <c r="AN143" s="364"/>
      <c r="AO143" s="364"/>
      <c r="AP143" s="364"/>
      <c r="AQ143" s="364"/>
      <c r="AR143" s="364"/>
      <c r="AS143" s="364"/>
      <c r="AT143" s="364"/>
      <c r="AU143" s="364"/>
      <c r="AV143" s="364"/>
      <c r="AW143" s="364"/>
      <c r="AX143" s="365"/>
    </row>
    <row r="144" spans="3:50" ht="20.5" customHeight="1" x14ac:dyDescent="0.55000000000000004">
      <c r="C144" s="246"/>
      <c r="D144" s="247"/>
      <c r="E144" s="247"/>
      <c r="F144" s="247"/>
      <c r="G144" s="247"/>
      <c r="H144" s="247"/>
      <c r="I144" s="247"/>
      <c r="J144" s="248"/>
      <c r="K144" s="193"/>
      <c r="L144" s="193"/>
      <c r="M144" s="206"/>
      <c r="N144" s="253" t="s">
        <v>399</v>
      </c>
      <c r="O144" s="253"/>
      <c r="P144" s="253"/>
      <c r="Q144" s="253"/>
      <c r="R144" s="253"/>
      <c r="S144" s="253"/>
      <c r="T144" s="253"/>
      <c r="U144" s="253"/>
      <c r="V144" s="253"/>
      <c r="W144" s="253"/>
      <c r="X144" s="253"/>
      <c r="Y144" s="253"/>
      <c r="Z144" s="253"/>
      <c r="AA144" s="253"/>
      <c r="AB144" s="253"/>
      <c r="AC144" s="253"/>
      <c r="AD144" s="253"/>
      <c r="AE144" s="253"/>
      <c r="AF144" s="253"/>
      <c r="AG144" s="253"/>
      <c r="AH144" s="253"/>
      <c r="AI144" s="253"/>
      <c r="AJ144" s="253"/>
      <c r="AK144" s="253"/>
      <c r="AL144" s="253"/>
      <c r="AM144" s="253"/>
      <c r="AN144" s="253"/>
      <c r="AO144" s="253"/>
      <c r="AP144" s="253"/>
      <c r="AQ144" s="253"/>
      <c r="AR144" s="253"/>
      <c r="AS144" s="253"/>
      <c r="AT144" s="253"/>
      <c r="AU144" s="253"/>
      <c r="AV144" s="253"/>
      <c r="AW144" s="253"/>
      <c r="AX144" s="254"/>
    </row>
    <row r="145" spans="3:50" ht="24" customHeight="1" x14ac:dyDescent="0.55000000000000004">
      <c r="C145" s="285" t="s">
        <v>24</v>
      </c>
      <c r="D145" s="286"/>
      <c r="E145" s="287"/>
      <c r="F145" s="221" t="s">
        <v>96</v>
      </c>
      <c r="G145" s="222"/>
      <c r="H145" s="222"/>
      <c r="I145" s="222"/>
      <c r="J145" s="222"/>
      <c r="K145" s="222"/>
      <c r="L145" s="222"/>
      <c r="M145" s="222"/>
      <c r="N145" s="223"/>
      <c r="O145" s="221" t="s">
        <v>598</v>
      </c>
      <c r="P145" s="222"/>
      <c r="Q145" s="222"/>
      <c r="R145" s="222"/>
      <c r="S145" s="222"/>
      <c r="T145" s="222"/>
      <c r="U145" s="222"/>
      <c r="V145" s="222"/>
      <c r="W145" s="222"/>
      <c r="X145" s="222"/>
      <c r="Y145" s="222"/>
      <c r="Z145" s="222"/>
      <c r="AA145" s="222"/>
      <c r="AB145" s="222"/>
      <c r="AC145" s="222"/>
      <c r="AD145" s="222"/>
      <c r="AE145" s="222"/>
      <c r="AF145" s="222"/>
      <c r="AG145" s="222"/>
      <c r="AH145" s="222"/>
      <c r="AI145" s="222"/>
      <c r="AJ145" s="222"/>
      <c r="AK145" s="222"/>
      <c r="AL145" s="222"/>
      <c r="AM145" s="222"/>
      <c r="AN145" s="222"/>
      <c r="AO145" s="222"/>
      <c r="AP145" s="222"/>
      <c r="AQ145" s="222"/>
      <c r="AR145" s="222"/>
      <c r="AS145" s="222"/>
      <c r="AT145" s="222"/>
      <c r="AU145" s="222"/>
      <c r="AV145" s="222"/>
      <c r="AW145" s="222"/>
      <c r="AX145" s="223"/>
    </row>
    <row r="146" spans="3:50" ht="51" customHeight="1" x14ac:dyDescent="0.55000000000000004">
      <c r="C146" s="288"/>
      <c r="D146" s="289"/>
      <c r="E146" s="290"/>
      <c r="F146" s="249" t="s">
        <v>97</v>
      </c>
      <c r="G146" s="250"/>
      <c r="H146" s="250"/>
      <c r="I146" s="250"/>
      <c r="J146" s="250"/>
      <c r="K146" s="250"/>
      <c r="L146" s="250"/>
      <c r="M146" s="250"/>
      <c r="N146" s="251"/>
      <c r="O146" s="249" t="s">
        <v>529</v>
      </c>
      <c r="P146" s="250"/>
      <c r="Q146" s="250"/>
      <c r="R146" s="250"/>
      <c r="S146" s="250"/>
      <c r="T146" s="250"/>
      <c r="U146" s="250"/>
      <c r="V146" s="250"/>
      <c r="W146" s="250"/>
      <c r="X146" s="250"/>
      <c r="Y146" s="250"/>
      <c r="Z146" s="250"/>
      <c r="AA146" s="250"/>
      <c r="AB146" s="250"/>
      <c r="AC146" s="250"/>
      <c r="AD146" s="250"/>
      <c r="AE146" s="250"/>
      <c r="AF146" s="250"/>
      <c r="AG146" s="250"/>
      <c r="AH146" s="250"/>
      <c r="AI146" s="250"/>
      <c r="AJ146" s="250"/>
      <c r="AK146" s="250"/>
      <c r="AL146" s="250"/>
      <c r="AM146" s="250"/>
      <c r="AN146" s="250"/>
      <c r="AO146" s="250"/>
      <c r="AP146" s="250"/>
      <c r="AQ146" s="250"/>
      <c r="AR146" s="250"/>
      <c r="AS146" s="250"/>
      <c r="AT146" s="250"/>
      <c r="AU146" s="250"/>
      <c r="AV146" s="250"/>
      <c r="AW146" s="250"/>
      <c r="AX146" s="251"/>
    </row>
    <row r="147" spans="3:50" ht="21" customHeight="1" x14ac:dyDescent="0.55000000000000004">
      <c r="C147" s="288"/>
      <c r="D147" s="289"/>
      <c r="E147" s="290"/>
      <c r="F147" s="273"/>
      <c r="G147" s="265"/>
      <c r="H147" s="265"/>
      <c r="I147" s="265"/>
      <c r="J147" s="265"/>
      <c r="K147" s="265"/>
      <c r="L147" s="265"/>
      <c r="M147" s="265"/>
      <c r="N147" s="274"/>
      <c r="O147" s="273" t="s">
        <v>599</v>
      </c>
      <c r="P147" s="265"/>
      <c r="Q147" s="265"/>
      <c r="R147" s="265"/>
      <c r="S147" s="265"/>
      <c r="T147" s="265"/>
      <c r="U147" s="265"/>
      <c r="V147" s="265"/>
      <c r="W147" s="265"/>
      <c r="X147" s="265"/>
      <c r="Y147" s="265"/>
      <c r="Z147" s="265"/>
      <c r="AA147" s="265"/>
      <c r="AB147" s="265"/>
      <c r="AC147" s="265"/>
      <c r="AD147" s="265"/>
      <c r="AE147" s="265"/>
      <c r="AF147" s="265"/>
      <c r="AG147" s="265"/>
      <c r="AH147" s="265"/>
      <c r="AI147" s="265"/>
      <c r="AJ147" s="265"/>
      <c r="AK147" s="265"/>
      <c r="AL147" s="265"/>
      <c r="AM147" s="265"/>
      <c r="AN147" s="265"/>
      <c r="AO147" s="265"/>
      <c r="AP147" s="265"/>
      <c r="AQ147" s="265"/>
      <c r="AR147" s="265"/>
      <c r="AS147" s="265"/>
      <c r="AT147" s="265"/>
      <c r="AU147" s="265"/>
      <c r="AV147" s="265"/>
      <c r="AW147" s="265"/>
      <c r="AX147" s="274"/>
    </row>
    <row r="148" spans="3:50" ht="21" customHeight="1" x14ac:dyDescent="0.55000000000000004">
      <c r="C148" s="288"/>
      <c r="D148" s="289"/>
      <c r="E148" s="290"/>
      <c r="F148" s="252"/>
      <c r="G148" s="253"/>
      <c r="H148" s="253"/>
      <c r="I148" s="253"/>
      <c r="J148" s="253"/>
      <c r="K148" s="253"/>
      <c r="L148" s="253"/>
      <c r="M148" s="253"/>
      <c r="N148" s="254"/>
      <c r="O148" s="252" t="s">
        <v>600</v>
      </c>
      <c r="P148" s="253"/>
      <c r="Q148" s="253"/>
      <c r="R148" s="253"/>
      <c r="S148" s="253"/>
      <c r="T148" s="253"/>
      <c r="U148" s="253"/>
      <c r="V148" s="253"/>
      <c r="W148" s="253"/>
      <c r="X148" s="253"/>
      <c r="Y148" s="253"/>
      <c r="Z148" s="253"/>
      <c r="AA148" s="253"/>
      <c r="AB148" s="253"/>
      <c r="AC148" s="253"/>
      <c r="AD148" s="253"/>
      <c r="AE148" s="253"/>
      <c r="AF148" s="253"/>
      <c r="AG148" s="253"/>
      <c r="AH148" s="253"/>
      <c r="AI148" s="253"/>
      <c r="AJ148" s="253"/>
      <c r="AK148" s="253"/>
      <c r="AL148" s="253"/>
      <c r="AM148" s="253"/>
      <c r="AN148" s="253"/>
      <c r="AO148" s="253"/>
      <c r="AP148" s="253"/>
      <c r="AQ148" s="253"/>
      <c r="AR148" s="253"/>
      <c r="AS148" s="253"/>
      <c r="AT148" s="253"/>
      <c r="AU148" s="253"/>
      <c r="AV148" s="253"/>
      <c r="AW148" s="253"/>
      <c r="AX148" s="254"/>
    </row>
    <row r="149" spans="3:50" ht="28.5" customHeight="1" x14ac:dyDescent="0.55000000000000004">
      <c r="C149" s="288"/>
      <c r="D149" s="289"/>
      <c r="E149" s="290"/>
      <c r="F149" s="249" t="s">
        <v>98</v>
      </c>
      <c r="G149" s="250"/>
      <c r="H149" s="250"/>
      <c r="I149" s="250"/>
      <c r="J149" s="250"/>
      <c r="K149" s="250"/>
      <c r="L149" s="250"/>
      <c r="M149" s="250"/>
      <c r="N149" s="250"/>
      <c r="O149" s="249" t="s">
        <v>434</v>
      </c>
      <c r="P149" s="250"/>
      <c r="Q149" s="250"/>
      <c r="R149" s="250"/>
      <c r="S149" s="250"/>
      <c r="T149" s="250"/>
      <c r="U149" s="250"/>
      <c r="V149" s="250"/>
      <c r="W149" s="250"/>
      <c r="X149" s="250"/>
      <c r="Y149" s="250"/>
      <c r="Z149" s="250"/>
      <c r="AA149" s="250"/>
      <c r="AB149" s="250"/>
      <c r="AC149" s="250"/>
      <c r="AD149" s="250"/>
      <c r="AE149" s="250"/>
      <c r="AF149" s="250"/>
      <c r="AG149" s="250"/>
      <c r="AH149" s="250"/>
      <c r="AI149" s="250"/>
      <c r="AJ149" s="250"/>
      <c r="AK149" s="250"/>
      <c r="AL149" s="250"/>
      <c r="AM149" s="250"/>
      <c r="AN149" s="250"/>
      <c r="AO149" s="250"/>
      <c r="AP149" s="250"/>
      <c r="AQ149" s="250"/>
      <c r="AR149" s="250"/>
      <c r="AS149" s="250"/>
      <c r="AT149" s="250"/>
      <c r="AU149" s="250"/>
      <c r="AV149" s="250"/>
      <c r="AW149" s="250"/>
      <c r="AX149" s="251"/>
    </row>
    <row r="150" spans="3:50" ht="18.75" customHeight="1" x14ac:dyDescent="0.55000000000000004">
      <c r="C150" s="288"/>
      <c r="D150" s="289"/>
      <c r="E150" s="290"/>
      <c r="F150" s="273"/>
      <c r="G150" s="265"/>
      <c r="H150" s="265"/>
      <c r="I150" s="265"/>
      <c r="J150" s="265"/>
      <c r="K150" s="265"/>
      <c r="L150" s="265"/>
      <c r="M150" s="265"/>
      <c r="N150" s="265"/>
      <c r="O150" s="273" t="s">
        <v>601</v>
      </c>
      <c r="P150" s="265"/>
      <c r="Q150" s="265"/>
      <c r="R150" s="265"/>
      <c r="S150" s="265"/>
      <c r="T150" s="265"/>
      <c r="U150" s="265"/>
      <c r="V150" s="265"/>
      <c r="W150" s="265"/>
      <c r="X150" s="265"/>
      <c r="Y150" s="265"/>
      <c r="Z150" s="265"/>
      <c r="AA150" s="265"/>
      <c r="AB150" s="265"/>
      <c r="AC150" s="265"/>
      <c r="AD150" s="265"/>
      <c r="AE150" s="265"/>
      <c r="AF150" s="265"/>
      <c r="AG150" s="265"/>
      <c r="AH150" s="265"/>
      <c r="AI150" s="265"/>
      <c r="AJ150" s="265"/>
      <c r="AK150" s="265"/>
      <c r="AL150" s="265"/>
      <c r="AM150" s="265"/>
      <c r="AN150" s="265"/>
      <c r="AO150" s="265"/>
      <c r="AP150" s="265"/>
      <c r="AQ150" s="265"/>
      <c r="AR150" s="265"/>
      <c r="AS150" s="265"/>
      <c r="AT150" s="265"/>
      <c r="AU150" s="265"/>
      <c r="AV150" s="265"/>
      <c r="AW150" s="265"/>
      <c r="AX150" s="274"/>
    </row>
    <row r="151" spans="3:50" ht="28.5" customHeight="1" x14ac:dyDescent="0.55000000000000004">
      <c r="C151" s="288"/>
      <c r="D151" s="289"/>
      <c r="E151" s="290"/>
      <c r="F151" s="252"/>
      <c r="G151" s="253"/>
      <c r="H151" s="253"/>
      <c r="I151" s="253"/>
      <c r="J151" s="253"/>
      <c r="K151" s="253"/>
      <c r="L151" s="253"/>
      <c r="M151" s="253"/>
      <c r="N151" s="253"/>
      <c r="O151" s="309" t="s">
        <v>602</v>
      </c>
      <c r="P151" s="310"/>
      <c r="Q151" s="310"/>
      <c r="R151" s="310"/>
      <c r="S151" s="310"/>
      <c r="T151" s="310"/>
      <c r="U151" s="310"/>
      <c r="V151" s="310"/>
      <c r="W151" s="310"/>
      <c r="X151" s="310"/>
      <c r="Y151" s="310"/>
      <c r="Z151" s="310"/>
      <c r="AA151" s="310"/>
      <c r="AB151" s="310"/>
      <c r="AC151" s="310"/>
      <c r="AD151" s="310"/>
      <c r="AE151" s="310"/>
      <c r="AF151" s="310"/>
      <c r="AG151" s="310"/>
      <c r="AH151" s="310"/>
      <c r="AI151" s="310"/>
      <c r="AJ151" s="310"/>
      <c r="AK151" s="310"/>
      <c r="AL151" s="310"/>
      <c r="AM151" s="310"/>
      <c r="AN151" s="310"/>
      <c r="AO151" s="310"/>
      <c r="AP151" s="310"/>
      <c r="AQ151" s="310"/>
      <c r="AR151" s="310"/>
      <c r="AS151" s="310"/>
      <c r="AT151" s="310"/>
      <c r="AU151" s="310"/>
      <c r="AV151" s="310"/>
      <c r="AW151" s="310"/>
      <c r="AX151" s="311"/>
    </row>
    <row r="152" spans="3:50" ht="57" customHeight="1" x14ac:dyDescent="0.55000000000000004">
      <c r="C152" s="288"/>
      <c r="D152" s="289"/>
      <c r="E152" s="290"/>
      <c r="F152" s="355" t="s">
        <v>463</v>
      </c>
      <c r="G152" s="356"/>
      <c r="H152" s="356"/>
      <c r="I152" s="356"/>
      <c r="J152" s="356"/>
      <c r="K152" s="356"/>
      <c r="L152" s="356"/>
      <c r="M152" s="356"/>
      <c r="N152" s="357"/>
      <c r="O152" s="249" t="s">
        <v>435</v>
      </c>
      <c r="P152" s="250"/>
      <c r="Q152" s="250"/>
      <c r="R152" s="250"/>
      <c r="S152" s="250"/>
      <c r="T152" s="250"/>
      <c r="U152" s="250"/>
      <c r="V152" s="250"/>
      <c r="W152" s="250"/>
      <c r="X152" s="250"/>
      <c r="Y152" s="250"/>
      <c r="Z152" s="250"/>
      <c r="AA152" s="250"/>
      <c r="AB152" s="250"/>
      <c r="AC152" s="250"/>
      <c r="AD152" s="250"/>
      <c r="AE152" s="250"/>
      <c r="AF152" s="250"/>
      <c r="AG152" s="250"/>
      <c r="AH152" s="250"/>
      <c r="AI152" s="250"/>
      <c r="AJ152" s="250"/>
      <c r="AK152" s="250"/>
      <c r="AL152" s="250"/>
      <c r="AM152" s="250"/>
      <c r="AN152" s="250"/>
      <c r="AO152" s="250"/>
      <c r="AP152" s="250"/>
      <c r="AQ152" s="250"/>
      <c r="AR152" s="250"/>
      <c r="AS152" s="250"/>
      <c r="AT152" s="250"/>
      <c r="AU152" s="250"/>
      <c r="AV152" s="250"/>
      <c r="AW152" s="250"/>
      <c r="AX152" s="251"/>
    </row>
    <row r="153" spans="3:50" ht="69" customHeight="1" x14ac:dyDescent="0.55000000000000004">
      <c r="C153" s="291"/>
      <c r="D153" s="292"/>
      <c r="E153" s="293"/>
      <c r="F153" s="358"/>
      <c r="G153" s="359"/>
      <c r="H153" s="359"/>
      <c r="I153" s="359"/>
      <c r="J153" s="359"/>
      <c r="K153" s="359"/>
      <c r="L153" s="359"/>
      <c r="M153" s="359"/>
      <c r="N153" s="360"/>
      <c r="O153" s="309" t="s">
        <v>603</v>
      </c>
      <c r="P153" s="310"/>
      <c r="Q153" s="310"/>
      <c r="R153" s="310"/>
      <c r="S153" s="310"/>
      <c r="T153" s="310"/>
      <c r="U153" s="310"/>
      <c r="V153" s="310"/>
      <c r="W153" s="310"/>
      <c r="X153" s="310"/>
      <c r="Y153" s="310"/>
      <c r="Z153" s="310"/>
      <c r="AA153" s="310"/>
      <c r="AB153" s="310"/>
      <c r="AC153" s="310"/>
      <c r="AD153" s="310"/>
      <c r="AE153" s="310"/>
      <c r="AF153" s="310"/>
      <c r="AG153" s="310"/>
      <c r="AH153" s="310"/>
      <c r="AI153" s="310"/>
      <c r="AJ153" s="310"/>
      <c r="AK153" s="310"/>
      <c r="AL153" s="310"/>
      <c r="AM153" s="310"/>
      <c r="AN153" s="310"/>
      <c r="AO153" s="310"/>
      <c r="AP153" s="310"/>
      <c r="AQ153" s="310"/>
      <c r="AR153" s="310"/>
      <c r="AS153" s="310"/>
      <c r="AT153" s="310"/>
      <c r="AU153" s="310"/>
      <c r="AV153" s="310"/>
      <c r="AW153" s="310"/>
      <c r="AX153" s="311"/>
    </row>
    <row r="154" spans="3:50" ht="75" customHeight="1" x14ac:dyDescent="0.55000000000000004">
      <c r="C154" s="285"/>
      <c r="D154" s="286"/>
      <c r="E154" s="287"/>
      <c r="F154" s="249" t="s">
        <v>464</v>
      </c>
      <c r="G154" s="250"/>
      <c r="H154" s="250"/>
      <c r="I154" s="250"/>
      <c r="J154" s="250"/>
      <c r="K154" s="250"/>
      <c r="L154" s="250"/>
      <c r="M154" s="250"/>
      <c r="N154" s="251"/>
      <c r="O154" s="249" t="s">
        <v>537</v>
      </c>
      <c r="P154" s="250"/>
      <c r="Q154" s="250"/>
      <c r="R154" s="250"/>
      <c r="S154" s="250"/>
      <c r="T154" s="250"/>
      <c r="U154" s="250"/>
      <c r="V154" s="250"/>
      <c r="W154" s="250"/>
      <c r="X154" s="250"/>
      <c r="Y154" s="250"/>
      <c r="Z154" s="250"/>
      <c r="AA154" s="250"/>
      <c r="AB154" s="250"/>
      <c r="AC154" s="250"/>
      <c r="AD154" s="250"/>
      <c r="AE154" s="250"/>
      <c r="AF154" s="250"/>
      <c r="AG154" s="250"/>
      <c r="AH154" s="250"/>
      <c r="AI154" s="250"/>
      <c r="AJ154" s="250"/>
      <c r="AK154" s="250"/>
      <c r="AL154" s="250"/>
      <c r="AM154" s="250"/>
      <c r="AN154" s="250"/>
      <c r="AO154" s="250"/>
      <c r="AP154" s="250"/>
      <c r="AQ154" s="250"/>
      <c r="AR154" s="250"/>
      <c r="AS154" s="250"/>
      <c r="AT154" s="250"/>
      <c r="AU154" s="250"/>
      <c r="AV154" s="250"/>
      <c r="AW154" s="250"/>
      <c r="AX154" s="251"/>
    </row>
    <row r="155" spans="3:50" ht="87" customHeight="1" x14ac:dyDescent="0.55000000000000004">
      <c r="C155" s="288"/>
      <c r="D155" s="289"/>
      <c r="E155" s="290"/>
      <c r="F155" s="252"/>
      <c r="G155" s="253"/>
      <c r="H155" s="253"/>
      <c r="I155" s="253"/>
      <c r="J155" s="253"/>
      <c r="K155" s="253"/>
      <c r="L155" s="253"/>
      <c r="M155" s="253"/>
      <c r="N155" s="254"/>
      <c r="O155" s="309" t="s">
        <v>604</v>
      </c>
      <c r="P155" s="310"/>
      <c r="Q155" s="310"/>
      <c r="R155" s="310"/>
      <c r="S155" s="310"/>
      <c r="T155" s="310"/>
      <c r="U155" s="310"/>
      <c r="V155" s="310"/>
      <c r="W155" s="310"/>
      <c r="X155" s="310"/>
      <c r="Y155" s="310"/>
      <c r="Z155" s="310"/>
      <c r="AA155" s="310"/>
      <c r="AB155" s="310"/>
      <c r="AC155" s="310"/>
      <c r="AD155" s="310"/>
      <c r="AE155" s="310"/>
      <c r="AF155" s="310"/>
      <c r="AG155" s="310"/>
      <c r="AH155" s="310"/>
      <c r="AI155" s="310"/>
      <c r="AJ155" s="310"/>
      <c r="AK155" s="310"/>
      <c r="AL155" s="310"/>
      <c r="AM155" s="310"/>
      <c r="AN155" s="310"/>
      <c r="AO155" s="310"/>
      <c r="AP155" s="310"/>
      <c r="AQ155" s="310"/>
      <c r="AR155" s="310"/>
      <c r="AS155" s="310"/>
      <c r="AT155" s="310"/>
      <c r="AU155" s="310"/>
      <c r="AV155" s="310"/>
      <c r="AW155" s="310"/>
      <c r="AX155" s="311"/>
    </row>
    <row r="156" spans="3:50" ht="51" customHeight="1" x14ac:dyDescent="0.55000000000000004">
      <c r="C156" s="288"/>
      <c r="D156" s="289"/>
      <c r="E156" s="290"/>
      <c r="F156" s="243" t="s">
        <v>465</v>
      </c>
      <c r="G156" s="244"/>
      <c r="H156" s="244"/>
      <c r="I156" s="244"/>
      <c r="J156" s="244"/>
      <c r="K156" s="244"/>
      <c r="L156" s="244"/>
      <c r="M156" s="244"/>
      <c r="N156" s="245"/>
      <c r="O156" s="244" t="s">
        <v>400</v>
      </c>
      <c r="P156" s="244"/>
      <c r="Q156" s="244"/>
      <c r="R156" s="244"/>
      <c r="S156" s="244"/>
      <c r="T156" s="244"/>
      <c r="U156" s="245"/>
      <c r="V156" s="249" t="s">
        <v>541</v>
      </c>
      <c r="W156" s="250"/>
      <c r="X156" s="250"/>
      <c r="Y156" s="250"/>
      <c r="Z156" s="250"/>
      <c r="AA156" s="250"/>
      <c r="AB156" s="250"/>
      <c r="AC156" s="250"/>
      <c r="AD156" s="250"/>
      <c r="AE156" s="250"/>
      <c r="AF156" s="250"/>
      <c r="AG156" s="250"/>
      <c r="AH156" s="250"/>
      <c r="AI156" s="250"/>
      <c r="AJ156" s="250"/>
      <c r="AK156" s="250"/>
      <c r="AL156" s="250"/>
      <c r="AM156" s="250"/>
      <c r="AN156" s="250"/>
      <c r="AO156" s="250"/>
      <c r="AP156" s="250"/>
      <c r="AQ156" s="250"/>
      <c r="AR156" s="250"/>
      <c r="AS156" s="250"/>
      <c r="AT156" s="250"/>
      <c r="AU156" s="250"/>
      <c r="AV156" s="250"/>
      <c r="AW156" s="250"/>
      <c r="AX156" s="251"/>
    </row>
    <row r="157" spans="3:50" ht="20.149999999999999" customHeight="1" x14ac:dyDescent="0.55000000000000004">
      <c r="C157" s="288"/>
      <c r="D157" s="289"/>
      <c r="E157" s="290"/>
      <c r="F157" s="261"/>
      <c r="G157" s="262"/>
      <c r="H157" s="262"/>
      <c r="I157" s="262"/>
      <c r="J157" s="262"/>
      <c r="K157" s="262"/>
      <c r="L157" s="262"/>
      <c r="M157" s="262"/>
      <c r="N157" s="263"/>
      <c r="O157" s="262"/>
      <c r="P157" s="262"/>
      <c r="Q157" s="262"/>
      <c r="R157" s="262"/>
      <c r="S157" s="262"/>
      <c r="T157" s="262"/>
      <c r="U157" s="263"/>
      <c r="V157" s="273" t="s">
        <v>605</v>
      </c>
      <c r="W157" s="265"/>
      <c r="X157" s="265"/>
      <c r="Y157" s="265"/>
      <c r="Z157" s="265"/>
      <c r="AA157" s="265"/>
      <c r="AB157" s="265"/>
      <c r="AC157" s="265"/>
      <c r="AD157" s="265"/>
      <c r="AE157" s="265"/>
      <c r="AF157" s="265"/>
      <c r="AG157" s="265"/>
      <c r="AH157" s="265"/>
      <c r="AI157" s="265"/>
      <c r="AJ157" s="265"/>
      <c r="AK157" s="265"/>
      <c r="AL157" s="265"/>
      <c r="AM157" s="265"/>
      <c r="AN157" s="265"/>
      <c r="AO157" s="265"/>
      <c r="AP157" s="265"/>
      <c r="AQ157" s="265"/>
      <c r="AR157" s="265"/>
      <c r="AS157" s="265"/>
      <c r="AT157" s="265"/>
      <c r="AU157" s="265"/>
      <c r="AV157" s="265"/>
      <c r="AW157" s="265"/>
      <c r="AX157" s="274"/>
    </row>
    <row r="158" spans="3:50" ht="18.75" customHeight="1" x14ac:dyDescent="0.55000000000000004">
      <c r="C158" s="288"/>
      <c r="D158" s="289"/>
      <c r="E158" s="290"/>
      <c r="F158" s="261"/>
      <c r="G158" s="262"/>
      <c r="H158" s="262"/>
      <c r="I158" s="262"/>
      <c r="J158" s="262"/>
      <c r="K158" s="262"/>
      <c r="L158" s="262"/>
      <c r="M158" s="262"/>
      <c r="N158" s="263"/>
      <c r="O158" s="262"/>
      <c r="P158" s="262"/>
      <c r="Q158" s="262"/>
      <c r="R158" s="262"/>
      <c r="S158" s="262"/>
      <c r="T158" s="262"/>
      <c r="U158" s="263"/>
      <c r="V158" s="273" t="s">
        <v>606</v>
      </c>
      <c r="W158" s="265"/>
      <c r="X158" s="265"/>
      <c r="Y158" s="265"/>
      <c r="Z158" s="265"/>
      <c r="AA158" s="265"/>
      <c r="AB158" s="265"/>
      <c r="AC158" s="265"/>
      <c r="AD158" s="265"/>
      <c r="AE158" s="265"/>
      <c r="AF158" s="265"/>
      <c r="AG158" s="265"/>
      <c r="AH158" s="265"/>
      <c r="AI158" s="265"/>
      <c r="AJ158" s="265"/>
      <c r="AK158" s="265"/>
      <c r="AL158" s="265"/>
      <c r="AM158" s="265"/>
      <c r="AN158" s="265"/>
      <c r="AO158" s="265"/>
      <c r="AP158" s="265"/>
      <c r="AQ158" s="265"/>
      <c r="AR158" s="265"/>
      <c r="AS158" s="265"/>
      <c r="AT158" s="265"/>
      <c r="AU158" s="265"/>
      <c r="AV158" s="265"/>
      <c r="AW158" s="265"/>
      <c r="AX158" s="274"/>
    </row>
    <row r="159" spans="3:50" ht="18.75" customHeight="1" x14ac:dyDescent="0.55000000000000004">
      <c r="C159" s="288"/>
      <c r="D159" s="289"/>
      <c r="E159" s="290"/>
      <c r="F159" s="261"/>
      <c r="G159" s="262"/>
      <c r="H159" s="262"/>
      <c r="I159" s="262"/>
      <c r="J159" s="262"/>
      <c r="K159" s="262"/>
      <c r="L159" s="262"/>
      <c r="M159" s="262"/>
      <c r="N159" s="263"/>
      <c r="O159" s="262"/>
      <c r="P159" s="262"/>
      <c r="Q159" s="262"/>
      <c r="R159" s="262"/>
      <c r="S159" s="262"/>
      <c r="T159" s="262"/>
      <c r="U159" s="263"/>
      <c r="V159" s="273" t="s">
        <v>607</v>
      </c>
      <c r="W159" s="265"/>
      <c r="X159" s="265"/>
      <c r="Y159" s="265"/>
      <c r="Z159" s="265"/>
      <c r="AA159" s="265"/>
      <c r="AB159" s="265"/>
      <c r="AC159" s="265"/>
      <c r="AD159" s="265"/>
      <c r="AE159" s="265"/>
      <c r="AF159" s="265"/>
      <c r="AG159" s="265"/>
      <c r="AH159" s="265"/>
      <c r="AI159" s="265"/>
      <c r="AJ159" s="265"/>
      <c r="AK159" s="265"/>
      <c r="AL159" s="265"/>
      <c r="AM159" s="265"/>
      <c r="AN159" s="265"/>
      <c r="AO159" s="265"/>
      <c r="AP159" s="265"/>
      <c r="AQ159" s="265"/>
      <c r="AR159" s="265"/>
      <c r="AS159" s="265"/>
      <c r="AT159" s="265"/>
      <c r="AU159" s="265"/>
      <c r="AV159" s="265"/>
      <c r="AW159" s="265"/>
      <c r="AX159" s="274"/>
    </row>
    <row r="160" spans="3:50" ht="18.75" customHeight="1" x14ac:dyDescent="0.55000000000000004">
      <c r="C160" s="288"/>
      <c r="D160" s="289"/>
      <c r="E160" s="290"/>
      <c r="F160" s="261"/>
      <c r="G160" s="262"/>
      <c r="H160" s="262"/>
      <c r="I160" s="262"/>
      <c r="J160" s="262"/>
      <c r="K160" s="262"/>
      <c r="L160" s="262"/>
      <c r="M160" s="262"/>
      <c r="N160" s="263"/>
      <c r="O160" s="262"/>
      <c r="P160" s="262"/>
      <c r="Q160" s="262"/>
      <c r="R160" s="262"/>
      <c r="S160" s="262"/>
      <c r="T160" s="262"/>
      <c r="U160" s="263"/>
      <c r="V160" s="282"/>
      <c r="W160" s="316"/>
      <c r="X160" s="316"/>
      <c r="Y160" s="316"/>
      <c r="Z160" s="316"/>
      <c r="AA160" s="316"/>
      <c r="AB160" s="316"/>
      <c r="AC160" s="316"/>
      <c r="AD160" s="316"/>
      <c r="AE160" s="316"/>
      <c r="AF160" s="316"/>
      <c r="AG160" s="316"/>
      <c r="AH160" s="316"/>
      <c r="AI160" s="316"/>
      <c r="AJ160" s="316"/>
      <c r="AK160" s="316"/>
      <c r="AL160" s="316"/>
      <c r="AM160" s="316"/>
      <c r="AN160" s="316"/>
      <c r="AO160" s="316"/>
      <c r="AP160" s="316"/>
      <c r="AQ160" s="316"/>
      <c r="AR160" s="316"/>
      <c r="AS160" s="316"/>
      <c r="AT160" s="316"/>
      <c r="AU160" s="316"/>
      <c r="AV160" s="316"/>
      <c r="AW160" s="316"/>
      <c r="AX160" s="317"/>
    </row>
    <row r="161" spans="3:50" ht="30" customHeight="1" x14ac:dyDescent="0.55000000000000004">
      <c r="C161" s="288"/>
      <c r="D161" s="289"/>
      <c r="E161" s="290"/>
      <c r="F161" s="261"/>
      <c r="G161" s="262"/>
      <c r="H161" s="262"/>
      <c r="I161" s="262"/>
      <c r="J161" s="262"/>
      <c r="K161" s="262"/>
      <c r="L161" s="262"/>
      <c r="M161" s="262"/>
      <c r="N161" s="263"/>
      <c r="O161" s="262"/>
      <c r="P161" s="262"/>
      <c r="Q161" s="262"/>
      <c r="R161" s="262"/>
      <c r="S161" s="262"/>
      <c r="T161" s="262"/>
      <c r="U161" s="263"/>
      <c r="V161" s="273" t="s">
        <v>545</v>
      </c>
      <c r="W161" s="265"/>
      <c r="X161" s="265"/>
      <c r="Y161" s="265"/>
      <c r="Z161" s="265"/>
      <c r="AA161" s="265"/>
      <c r="AB161" s="265"/>
      <c r="AC161" s="265"/>
      <c r="AD161" s="265"/>
      <c r="AE161" s="265"/>
      <c r="AF161" s="265"/>
      <c r="AG161" s="265"/>
      <c r="AH161" s="265"/>
      <c r="AI161" s="265"/>
      <c r="AJ161" s="265"/>
      <c r="AK161" s="265"/>
      <c r="AL161" s="265"/>
      <c r="AM161" s="265"/>
      <c r="AN161" s="265"/>
      <c r="AO161" s="265"/>
      <c r="AP161" s="265"/>
      <c r="AQ161" s="265"/>
      <c r="AR161" s="265"/>
      <c r="AS161" s="265"/>
      <c r="AT161" s="265"/>
      <c r="AU161" s="265"/>
      <c r="AV161" s="265"/>
      <c r="AW161" s="265"/>
      <c r="AX161" s="274"/>
    </row>
    <row r="162" spans="3:50" ht="18.75" customHeight="1" x14ac:dyDescent="0.55000000000000004">
      <c r="C162" s="288"/>
      <c r="D162" s="289"/>
      <c r="E162" s="290"/>
      <c r="F162" s="261"/>
      <c r="G162" s="262"/>
      <c r="H162" s="262"/>
      <c r="I162" s="262"/>
      <c r="J162" s="262"/>
      <c r="K162" s="262"/>
      <c r="L162" s="262"/>
      <c r="M162" s="262"/>
      <c r="N162" s="263"/>
      <c r="O162" s="262"/>
      <c r="P162" s="262"/>
      <c r="Q162" s="262"/>
      <c r="R162" s="262"/>
      <c r="S162" s="262"/>
      <c r="T162" s="262"/>
      <c r="U162" s="263"/>
      <c r="V162" s="273" t="s">
        <v>608</v>
      </c>
      <c r="W162" s="265"/>
      <c r="X162" s="265"/>
      <c r="Y162" s="265"/>
      <c r="Z162" s="265"/>
      <c r="AA162" s="265"/>
      <c r="AB162" s="265"/>
      <c r="AC162" s="265"/>
      <c r="AD162" s="265"/>
      <c r="AE162" s="265"/>
      <c r="AF162" s="265"/>
      <c r="AG162" s="265"/>
      <c r="AH162" s="265"/>
      <c r="AI162" s="265"/>
      <c r="AJ162" s="265"/>
      <c r="AK162" s="265"/>
      <c r="AL162" s="265"/>
      <c r="AM162" s="265"/>
      <c r="AN162" s="265"/>
      <c r="AO162" s="265"/>
      <c r="AP162" s="265"/>
      <c r="AQ162" s="265"/>
      <c r="AR162" s="265"/>
      <c r="AS162" s="265"/>
      <c r="AT162" s="265"/>
      <c r="AU162" s="265"/>
      <c r="AV162" s="265"/>
      <c r="AW162" s="265"/>
      <c r="AX162" s="274"/>
    </row>
    <row r="163" spans="3:50" ht="18.75" customHeight="1" x14ac:dyDescent="0.55000000000000004">
      <c r="C163" s="288"/>
      <c r="D163" s="289"/>
      <c r="E163" s="290"/>
      <c r="F163" s="261"/>
      <c r="G163" s="262"/>
      <c r="H163" s="262"/>
      <c r="I163" s="262"/>
      <c r="J163" s="262"/>
      <c r="K163" s="262"/>
      <c r="L163" s="262"/>
      <c r="M163" s="262"/>
      <c r="N163" s="263"/>
      <c r="O163" s="262"/>
      <c r="P163" s="262"/>
      <c r="Q163" s="262"/>
      <c r="R163" s="262"/>
      <c r="S163" s="262"/>
      <c r="T163" s="262"/>
      <c r="U163" s="263"/>
      <c r="V163" s="273" t="s">
        <v>609</v>
      </c>
      <c r="W163" s="265"/>
      <c r="X163" s="265"/>
      <c r="Y163" s="265"/>
      <c r="Z163" s="265"/>
      <c r="AA163" s="265"/>
      <c r="AB163" s="265"/>
      <c r="AC163" s="265"/>
      <c r="AD163" s="265"/>
      <c r="AE163" s="265"/>
      <c r="AF163" s="265"/>
      <c r="AG163" s="265"/>
      <c r="AH163" s="265"/>
      <c r="AI163" s="265"/>
      <c r="AJ163" s="265"/>
      <c r="AK163" s="265"/>
      <c r="AL163" s="265"/>
      <c r="AM163" s="265"/>
      <c r="AN163" s="265"/>
      <c r="AO163" s="265"/>
      <c r="AP163" s="265"/>
      <c r="AQ163" s="265"/>
      <c r="AR163" s="265"/>
      <c r="AS163" s="265"/>
      <c r="AT163" s="265"/>
      <c r="AU163" s="265"/>
      <c r="AV163" s="265"/>
      <c r="AW163" s="265"/>
      <c r="AX163" s="274"/>
    </row>
    <row r="164" spans="3:50" ht="27" customHeight="1" x14ac:dyDescent="0.25">
      <c r="C164" s="288"/>
      <c r="D164" s="289"/>
      <c r="E164" s="290"/>
      <c r="F164" s="261"/>
      <c r="G164" s="262"/>
      <c r="H164" s="262"/>
      <c r="I164" s="262"/>
      <c r="J164" s="262"/>
      <c r="K164" s="262"/>
      <c r="L164" s="262"/>
      <c r="M164" s="262"/>
      <c r="N164" s="263"/>
      <c r="O164" s="262"/>
      <c r="P164" s="262"/>
      <c r="Q164" s="262"/>
      <c r="R164" s="262"/>
      <c r="S164" s="262"/>
      <c r="T164" s="262"/>
      <c r="U164" s="263"/>
      <c r="V164" s="194"/>
      <c r="W164" s="193"/>
      <c r="X164" s="249" t="s">
        <v>77</v>
      </c>
      <c r="Y164" s="250"/>
      <c r="Z164" s="250"/>
      <c r="AA164" s="250"/>
      <c r="AB164" s="250"/>
      <c r="AC164" s="250"/>
      <c r="AD164" s="251"/>
      <c r="AE164" s="361" t="s">
        <v>610</v>
      </c>
      <c r="AF164" s="362"/>
      <c r="AG164" s="362"/>
      <c r="AH164" s="362"/>
      <c r="AI164" s="362"/>
      <c r="AJ164" s="362"/>
      <c r="AK164" s="362"/>
      <c r="AL164" s="362"/>
      <c r="AM164" s="362"/>
      <c r="AN164" s="362"/>
      <c r="AO164" s="362"/>
      <c r="AP164" s="362"/>
      <c r="AQ164" s="362"/>
      <c r="AR164" s="362"/>
      <c r="AS164" s="362"/>
      <c r="AT164" s="362"/>
      <c r="AU164" s="362"/>
      <c r="AV164" s="362"/>
      <c r="AW164" s="362"/>
      <c r="AX164" s="363"/>
    </row>
    <row r="165" spans="3:50" ht="20.25" customHeight="1" x14ac:dyDescent="0.55000000000000004">
      <c r="C165" s="288"/>
      <c r="D165" s="289"/>
      <c r="E165" s="290"/>
      <c r="F165" s="261"/>
      <c r="G165" s="262"/>
      <c r="H165" s="262"/>
      <c r="I165" s="262"/>
      <c r="J165" s="262"/>
      <c r="K165" s="262"/>
      <c r="L165" s="262"/>
      <c r="M165" s="262"/>
      <c r="N165" s="263"/>
      <c r="O165" s="262"/>
      <c r="P165" s="262"/>
      <c r="Q165" s="262"/>
      <c r="R165" s="262"/>
      <c r="S165" s="262"/>
      <c r="T165" s="262"/>
      <c r="U165" s="263"/>
      <c r="V165" s="194"/>
      <c r="W165" s="193"/>
      <c r="X165" s="273"/>
      <c r="Y165" s="265"/>
      <c r="Z165" s="265"/>
      <c r="AA165" s="265"/>
      <c r="AB165" s="265"/>
      <c r="AC165" s="265"/>
      <c r="AD165" s="274"/>
      <c r="AE165" s="270" t="s">
        <v>611</v>
      </c>
      <c r="AF165" s="271"/>
      <c r="AG165" s="271"/>
      <c r="AH165" s="271"/>
      <c r="AI165" s="271"/>
      <c r="AJ165" s="271"/>
      <c r="AK165" s="271"/>
      <c r="AL165" s="271"/>
      <c r="AM165" s="271"/>
      <c r="AN165" s="271"/>
      <c r="AO165" s="271"/>
      <c r="AP165" s="271"/>
      <c r="AQ165" s="271"/>
      <c r="AR165" s="271"/>
      <c r="AS165" s="271"/>
      <c r="AT165" s="271"/>
      <c r="AU165" s="271"/>
      <c r="AV165" s="271"/>
      <c r="AW165" s="271"/>
      <c r="AX165" s="272"/>
    </row>
    <row r="166" spans="3:50" ht="27" customHeight="1" x14ac:dyDescent="0.55000000000000004">
      <c r="C166" s="288"/>
      <c r="D166" s="289"/>
      <c r="E166" s="290"/>
      <c r="F166" s="261"/>
      <c r="G166" s="262"/>
      <c r="H166" s="262"/>
      <c r="I166" s="262"/>
      <c r="J166" s="262"/>
      <c r="K166" s="262"/>
      <c r="L166" s="262"/>
      <c r="M166" s="262"/>
      <c r="N166" s="263"/>
      <c r="O166" s="262"/>
      <c r="P166" s="262"/>
      <c r="Q166" s="262"/>
      <c r="R166" s="262"/>
      <c r="S166" s="262"/>
      <c r="T166" s="262"/>
      <c r="U166" s="263"/>
      <c r="V166" s="194"/>
      <c r="W166" s="193"/>
      <c r="X166" s="252"/>
      <c r="Y166" s="253"/>
      <c r="Z166" s="253"/>
      <c r="AA166" s="253"/>
      <c r="AB166" s="253"/>
      <c r="AC166" s="253"/>
      <c r="AD166" s="254"/>
      <c r="AE166" s="325" t="s">
        <v>612</v>
      </c>
      <c r="AF166" s="326"/>
      <c r="AG166" s="326"/>
      <c r="AH166" s="326"/>
      <c r="AI166" s="326"/>
      <c r="AJ166" s="326"/>
      <c r="AK166" s="326"/>
      <c r="AL166" s="326"/>
      <c r="AM166" s="326"/>
      <c r="AN166" s="326"/>
      <c r="AO166" s="326"/>
      <c r="AP166" s="326"/>
      <c r="AQ166" s="326"/>
      <c r="AR166" s="326"/>
      <c r="AS166" s="326"/>
      <c r="AT166" s="326"/>
      <c r="AU166" s="326"/>
      <c r="AV166" s="326"/>
      <c r="AW166" s="326"/>
      <c r="AX166" s="327"/>
    </row>
    <row r="167" spans="3:50" ht="66" customHeight="1" x14ac:dyDescent="0.55000000000000004">
      <c r="C167" s="288"/>
      <c r="D167" s="289"/>
      <c r="E167" s="290"/>
      <c r="F167" s="261"/>
      <c r="G167" s="262"/>
      <c r="H167" s="262"/>
      <c r="I167" s="262"/>
      <c r="J167" s="262"/>
      <c r="K167" s="262"/>
      <c r="L167" s="262"/>
      <c r="M167" s="262"/>
      <c r="N167" s="263"/>
      <c r="O167" s="262"/>
      <c r="P167" s="262"/>
      <c r="Q167" s="262"/>
      <c r="R167" s="262"/>
      <c r="S167" s="262"/>
      <c r="T167" s="262"/>
      <c r="U167" s="263"/>
      <c r="V167" s="195"/>
      <c r="W167" s="196"/>
      <c r="X167" s="268" t="s">
        <v>425</v>
      </c>
      <c r="Y167" s="269"/>
      <c r="Z167" s="269"/>
      <c r="AA167" s="269"/>
      <c r="AB167" s="269"/>
      <c r="AC167" s="269"/>
      <c r="AD167" s="354"/>
      <c r="AE167" s="237" t="s">
        <v>613</v>
      </c>
      <c r="AF167" s="238"/>
      <c r="AG167" s="238"/>
      <c r="AH167" s="238"/>
      <c r="AI167" s="238"/>
      <c r="AJ167" s="238"/>
      <c r="AK167" s="238"/>
      <c r="AL167" s="238"/>
      <c r="AM167" s="238"/>
      <c r="AN167" s="238"/>
      <c r="AO167" s="238"/>
      <c r="AP167" s="238"/>
      <c r="AQ167" s="238"/>
      <c r="AR167" s="238"/>
      <c r="AS167" s="238"/>
      <c r="AT167" s="238"/>
      <c r="AU167" s="238"/>
      <c r="AV167" s="238"/>
      <c r="AW167" s="238"/>
      <c r="AX167" s="239"/>
    </row>
    <row r="168" spans="3:50" ht="18.75" customHeight="1" x14ac:dyDescent="0.55000000000000004">
      <c r="C168" s="288"/>
      <c r="D168" s="289"/>
      <c r="E168" s="290"/>
      <c r="F168" s="261"/>
      <c r="G168" s="262"/>
      <c r="H168" s="262"/>
      <c r="I168" s="262"/>
      <c r="J168" s="262"/>
      <c r="K168" s="262"/>
      <c r="L168" s="262"/>
      <c r="M168" s="262"/>
      <c r="N168" s="263"/>
      <c r="O168" s="262"/>
      <c r="P168" s="262"/>
      <c r="Q168" s="262"/>
      <c r="R168" s="262"/>
      <c r="S168" s="262"/>
      <c r="T168" s="262"/>
      <c r="U168" s="263"/>
      <c r="V168" s="243" t="s">
        <v>80</v>
      </c>
      <c r="W168" s="244"/>
      <c r="X168" s="244"/>
      <c r="Y168" s="244"/>
      <c r="Z168" s="244"/>
      <c r="AA168" s="244"/>
      <c r="AB168" s="245"/>
      <c r="AC168" s="232" t="s">
        <v>436</v>
      </c>
      <c r="AD168" s="233"/>
      <c r="AE168" s="233"/>
      <c r="AF168" s="233"/>
      <c r="AG168" s="233"/>
      <c r="AH168" s="233"/>
      <c r="AI168" s="233"/>
      <c r="AJ168" s="233"/>
      <c r="AK168" s="233"/>
      <c r="AL168" s="233"/>
      <c r="AM168" s="233"/>
      <c r="AN168" s="233"/>
      <c r="AO168" s="233"/>
      <c r="AP168" s="233"/>
      <c r="AQ168" s="233"/>
      <c r="AR168" s="233"/>
      <c r="AS168" s="233"/>
      <c r="AT168" s="233"/>
      <c r="AU168" s="233"/>
      <c r="AV168" s="233"/>
      <c r="AW168" s="233"/>
      <c r="AX168" s="234"/>
    </row>
    <row r="169" spans="3:50" ht="19.5" customHeight="1" x14ac:dyDescent="0.55000000000000004">
      <c r="C169" s="288"/>
      <c r="D169" s="289"/>
      <c r="E169" s="290"/>
      <c r="F169" s="261"/>
      <c r="G169" s="262"/>
      <c r="H169" s="262"/>
      <c r="I169" s="262"/>
      <c r="J169" s="262"/>
      <c r="K169" s="262"/>
      <c r="L169" s="262"/>
      <c r="M169" s="262"/>
      <c r="N169" s="263"/>
      <c r="O169" s="262"/>
      <c r="P169" s="262"/>
      <c r="Q169" s="262"/>
      <c r="R169" s="262"/>
      <c r="S169" s="262"/>
      <c r="T169" s="262"/>
      <c r="U169" s="263"/>
      <c r="V169" s="261"/>
      <c r="W169" s="262"/>
      <c r="X169" s="262"/>
      <c r="Y169" s="262"/>
      <c r="Z169" s="262"/>
      <c r="AA169" s="262"/>
      <c r="AB169" s="263"/>
      <c r="AC169" s="270" t="s">
        <v>614</v>
      </c>
      <c r="AD169" s="271"/>
      <c r="AE169" s="271"/>
      <c r="AF169" s="271"/>
      <c r="AG169" s="271"/>
      <c r="AH169" s="271"/>
      <c r="AI169" s="271"/>
      <c r="AJ169" s="271"/>
      <c r="AK169" s="271"/>
      <c r="AL169" s="271"/>
      <c r="AM169" s="271"/>
      <c r="AN169" s="271"/>
      <c r="AO169" s="271"/>
      <c r="AP169" s="271"/>
      <c r="AQ169" s="271"/>
      <c r="AR169" s="271"/>
      <c r="AS169" s="271"/>
      <c r="AT169" s="271"/>
      <c r="AU169" s="271"/>
      <c r="AV169" s="271"/>
      <c r="AW169" s="271"/>
      <c r="AX169" s="272"/>
    </row>
    <row r="170" spans="3:50" ht="18.75" customHeight="1" x14ac:dyDescent="0.55000000000000004">
      <c r="C170" s="288"/>
      <c r="D170" s="289"/>
      <c r="E170" s="290"/>
      <c r="F170" s="261"/>
      <c r="G170" s="262"/>
      <c r="H170" s="262"/>
      <c r="I170" s="262"/>
      <c r="J170" s="262"/>
      <c r="K170" s="262"/>
      <c r="L170" s="262"/>
      <c r="M170" s="262"/>
      <c r="N170" s="263"/>
      <c r="O170" s="262"/>
      <c r="P170" s="262"/>
      <c r="Q170" s="262"/>
      <c r="R170" s="262"/>
      <c r="S170" s="262"/>
      <c r="T170" s="262"/>
      <c r="U170" s="263"/>
      <c r="V170" s="261"/>
      <c r="W170" s="262"/>
      <c r="X170" s="262"/>
      <c r="Y170" s="262"/>
      <c r="Z170" s="262"/>
      <c r="AA170" s="262"/>
      <c r="AB170" s="263"/>
      <c r="AC170" s="282"/>
      <c r="AD170" s="316"/>
      <c r="AE170" s="316"/>
      <c r="AF170" s="316"/>
      <c r="AG170" s="316"/>
      <c r="AH170" s="316"/>
      <c r="AI170" s="316"/>
      <c r="AJ170" s="316"/>
      <c r="AK170" s="316"/>
      <c r="AL170" s="316"/>
      <c r="AM170" s="316"/>
      <c r="AN170" s="316"/>
      <c r="AO170" s="316"/>
      <c r="AP170" s="316"/>
      <c r="AQ170" s="316"/>
      <c r="AR170" s="316"/>
      <c r="AS170" s="316"/>
      <c r="AT170" s="316"/>
      <c r="AU170" s="316"/>
      <c r="AV170" s="316"/>
      <c r="AW170" s="316"/>
      <c r="AX170" s="317"/>
    </row>
    <row r="171" spans="3:50" ht="30" customHeight="1" x14ac:dyDescent="0.55000000000000004">
      <c r="C171" s="288"/>
      <c r="D171" s="289"/>
      <c r="E171" s="290"/>
      <c r="F171" s="261"/>
      <c r="G171" s="262"/>
      <c r="H171" s="262"/>
      <c r="I171" s="262"/>
      <c r="J171" s="262"/>
      <c r="K171" s="262"/>
      <c r="L171" s="262"/>
      <c r="M171" s="262"/>
      <c r="N171" s="263"/>
      <c r="O171" s="262"/>
      <c r="P171" s="262"/>
      <c r="Q171" s="262"/>
      <c r="R171" s="262"/>
      <c r="S171" s="262"/>
      <c r="T171" s="262"/>
      <c r="U171" s="263"/>
      <c r="V171" s="261"/>
      <c r="W171" s="262"/>
      <c r="X171" s="262"/>
      <c r="Y171" s="262"/>
      <c r="Z171" s="262"/>
      <c r="AA171" s="262"/>
      <c r="AB171" s="263"/>
      <c r="AC171" s="273" t="s">
        <v>106</v>
      </c>
      <c r="AD171" s="265"/>
      <c r="AE171" s="265"/>
      <c r="AF171" s="265"/>
      <c r="AG171" s="265"/>
      <c r="AH171" s="265"/>
      <c r="AI171" s="265"/>
      <c r="AJ171" s="265"/>
      <c r="AK171" s="265"/>
      <c r="AL171" s="265"/>
      <c r="AM171" s="265"/>
      <c r="AN171" s="265"/>
      <c r="AO171" s="265"/>
      <c r="AP171" s="265"/>
      <c r="AQ171" s="265"/>
      <c r="AR171" s="265"/>
      <c r="AS171" s="265"/>
      <c r="AT171" s="265"/>
      <c r="AU171" s="265"/>
      <c r="AV171" s="265"/>
      <c r="AW171" s="265"/>
      <c r="AX171" s="274"/>
    </row>
    <row r="172" spans="3:50" ht="18.75" customHeight="1" x14ac:dyDescent="0.55000000000000004">
      <c r="C172" s="288"/>
      <c r="D172" s="289"/>
      <c r="E172" s="290"/>
      <c r="F172" s="261"/>
      <c r="G172" s="262"/>
      <c r="H172" s="262"/>
      <c r="I172" s="262"/>
      <c r="J172" s="262"/>
      <c r="K172" s="262"/>
      <c r="L172" s="262"/>
      <c r="M172" s="262"/>
      <c r="N172" s="263"/>
      <c r="O172" s="262"/>
      <c r="P172" s="262"/>
      <c r="Q172" s="262"/>
      <c r="R172" s="262"/>
      <c r="S172" s="262"/>
      <c r="T172" s="262"/>
      <c r="U172" s="263"/>
      <c r="V172" s="261"/>
      <c r="W172" s="262"/>
      <c r="X172" s="262"/>
      <c r="Y172" s="262"/>
      <c r="Z172" s="262"/>
      <c r="AA172" s="262"/>
      <c r="AB172" s="263"/>
      <c r="AC172" s="224" t="s">
        <v>615</v>
      </c>
      <c r="AD172" s="225"/>
      <c r="AE172" s="225"/>
      <c r="AF172" s="225"/>
      <c r="AG172" s="225"/>
      <c r="AH172" s="225"/>
      <c r="AI172" s="225"/>
      <c r="AJ172" s="225"/>
      <c r="AK172" s="225"/>
      <c r="AL172" s="225"/>
      <c r="AM172" s="225"/>
      <c r="AN172" s="225"/>
      <c r="AO172" s="225"/>
      <c r="AP172" s="225"/>
      <c r="AQ172" s="225"/>
      <c r="AR172" s="225"/>
      <c r="AS172" s="225"/>
      <c r="AT172" s="225"/>
      <c r="AU172" s="225"/>
      <c r="AV172" s="225"/>
      <c r="AW172" s="225"/>
      <c r="AX172" s="226"/>
    </row>
    <row r="173" spans="3:50" ht="33" customHeight="1" x14ac:dyDescent="0.55000000000000004">
      <c r="C173" s="288"/>
      <c r="D173" s="289"/>
      <c r="E173" s="290"/>
      <c r="F173" s="261"/>
      <c r="G173" s="262"/>
      <c r="H173" s="262"/>
      <c r="I173" s="262"/>
      <c r="J173" s="262"/>
      <c r="K173" s="262"/>
      <c r="L173" s="262"/>
      <c r="M173" s="262"/>
      <c r="N173" s="263"/>
      <c r="O173" s="262"/>
      <c r="P173" s="262"/>
      <c r="Q173" s="262"/>
      <c r="R173" s="262"/>
      <c r="S173" s="262"/>
      <c r="T173" s="262"/>
      <c r="U173" s="263"/>
      <c r="V173" s="261"/>
      <c r="W173" s="262"/>
      <c r="X173" s="262"/>
      <c r="Y173" s="262"/>
      <c r="Z173" s="262"/>
      <c r="AA173" s="262"/>
      <c r="AB173" s="263"/>
      <c r="AC173" s="222" t="s">
        <v>437</v>
      </c>
      <c r="AD173" s="222"/>
      <c r="AE173" s="222"/>
      <c r="AF173" s="222"/>
      <c r="AG173" s="222"/>
      <c r="AH173" s="222"/>
      <c r="AI173" s="222"/>
      <c r="AJ173" s="222"/>
      <c r="AK173" s="222"/>
      <c r="AL173" s="222"/>
      <c r="AM173" s="222"/>
      <c r="AN173" s="223"/>
      <c r="AO173" s="221"/>
      <c r="AP173" s="222"/>
      <c r="AQ173" s="222"/>
      <c r="AR173" s="222"/>
      <c r="AS173" s="222"/>
      <c r="AT173" s="222"/>
      <c r="AU173" s="222"/>
      <c r="AV173" s="222"/>
      <c r="AW173" s="222"/>
      <c r="AX173" s="223"/>
    </row>
    <row r="174" spans="3:50" ht="33" customHeight="1" x14ac:dyDescent="0.55000000000000004">
      <c r="C174" s="288"/>
      <c r="D174" s="289"/>
      <c r="E174" s="290"/>
      <c r="F174" s="261"/>
      <c r="G174" s="262"/>
      <c r="H174" s="262"/>
      <c r="I174" s="262"/>
      <c r="J174" s="262"/>
      <c r="K174" s="262"/>
      <c r="L174" s="262"/>
      <c r="M174" s="262"/>
      <c r="N174" s="263"/>
      <c r="O174" s="262"/>
      <c r="P174" s="262"/>
      <c r="Q174" s="262"/>
      <c r="R174" s="262"/>
      <c r="S174" s="262"/>
      <c r="T174" s="262"/>
      <c r="U174" s="263"/>
      <c r="V174" s="261"/>
      <c r="W174" s="262"/>
      <c r="X174" s="262"/>
      <c r="Y174" s="262"/>
      <c r="Z174" s="262"/>
      <c r="AA174" s="262"/>
      <c r="AB174" s="263"/>
      <c r="AC174" s="222" t="s">
        <v>438</v>
      </c>
      <c r="AD174" s="222"/>
      <c r="AE174" s="222"/>
      <c r="AF174" s="222"/>
      <c r="AG174" s="222"/>
      <c r="AH174" s="222"/>
      <c r="AI174" s="222"/>
      <c r="AJ174" s="222"/>
      <c r="AK174" s="222"/>
      <c r="AL174" s="222"/>
      <c r="AM174" s="222"/>
      <c r="AN174" s="223"/>
      <c r="AO174" s="237" t="s">
        <v>78</v>
      </c>
      <c r="AP174" s="238"/>
      <c r="AQ174" s="238"/>
      <c r="AR174" s="238"/>
      <c r="AS174" s="238"/>
      <c r="AT174" s="238"/>
      <c r="AU174" s="238"/>
      <c r="AV174" s="238"/>
      <c r="AW174" s="238"/>
      <c r="AX174" s="239"/>
    </row>
    <row r="175" spans="3:50" ht="33" customHeight="1" x14ac:dyDescent="0.55000000000000004">
      <c r="C175" s="288"/>
      <c r="D175" s="289"/>
      <c r="E175" s="290"/>
      <c r="F175" s="261"/>
      <c r="G175" s="262"/>
      <c r="H175" s="262"/>
      <c r="I175" s="262"/>
      <c r="J175" s="262"/>
      <c r="K175" s="262"/>
      <c r="L175" s="262"/>
      <c r="M175" s="262"/>
      <c r="N175" s="263"/>
      <c r="O175" s="247"/>
      <c r="P175" s="247"/>
      <c r="Q175" s="247"/>
      <c r="R175" s="247"/>
      <c r="S175" s="247"/>
      <c r="T175" s="247"/>
      <c r="U175" s="248"/>
      <c r="V175" s="246"/>
      <c r="W175" s="247"/>
      <c r="X175" s="247"/>
      <c r="Y175" s="247"/>
      <c r="Z175" s="247"/>
      <c r="AA175" s="247"/>
      <c r="AB175" s="248"/>
      <c r="AC175" s="222" t="s">
        <v>439</v>
      </c>
      <c r="AD175" s="222"/>
      <c r="AE175" s="222"/>
      <c r="AF175" s="222"/>
      <c r="AG175" s="222"/>
      <c r="AH175" s="222"/>
      <c r="AI175" s="222"/>
      <c r="AJ175" s="222"/>
      <c r="AK175" s="222"/>
      <c r="AL175" s="222"/>
      <c r="AM175" s="222"/>
      <c r="AN175" s="223"/>
      <c r="AO175" s="237" t="s">
        <v>82</v>
      </c>
      <c r="AP175" s="238"/>
      <c r="AQ175" s="238"/>
      <c r="AR175" s="238"/>
      <c r="AS175" s="238"/>
      <c r="AT175" s="238"/>
      <c r="AU175" s="238"/>
      <c r="AV175" s="238"/>
      <c r="AW175" s="238"/>
      <c r="AX175" s="239"/>
    </row>
    <row r="176" spans="3:50" ht="60" customHeight="1" x14ac:dyDescent="0.55000000000000004">
      <c r="C176" s="288"/>
      <c r="D176" s="289"/>
      <c r="E176" s="290"/>
      <c r="F176" s="261"/>
      <c r="G176" s="262"/>
      <c r="H176" s="262"/>
      <c r="I176" s="262"/>
      <c r="J176" s="262"/>
      <c r="K176" s="262"/>
      <c r="L176" s="262"/>
      <c r="M176" s="262"/>
      <c r="N176" s="263"/>
      <c r="O176" s="243" t="s">
        <v>616</v>
      </c>
      <c r="P176" s="244"/>
      <c r="Q176" s="244"/>
      <c r="R176" s="244"/>
      <c r="S176" s="244"/>
      <c r="T176" s="244"/>
      <c r="U176" s="245"/>
      <c r="V176" s="243" t="s">
        <v>84</v>
      </c>
      <c r="W176" s="244"/>
      <c r="X176" s="244"/>
      <c r="Y176" s="244"/>
      <c r="Z176" s="244"/>
      <c r="AA176" s="244"/>
      <c r="AB176" s="245"/>
      <c r="AC176" s="249" t="s">
        <v>554</v>
      </c>
      <c r="AD176" s="250"/>
      <c r="AE176" s="250"/>
      <c r="AF176" s="250"/>
      <c r="AG176" s="250"/>
      <c r="AH176" s="250"/>
      <c r="AI176" s="250"/>
      <c r="AJ176" s="250"/>
      <c r="AK176" s="250"/>
      <c r="AL176" s="250"/>
      <c r="AM176" s="250"/>
      <c r="AN176" s="250"/>
      <c r="AO176" s="250"/>
      <c r="AP176" s="250"/>
      <c r="AQ176" s="250"/>
      <c r="AR176" s="250"/>
      <c r="AS176" s="250"/>
      <c r="AT176" s="250"/>
      <c r="AU176" s="250"/>
      <c r="AV176" s="250"/>
      <c r="AW176" s="250"/>
      <c r="AX176" s="251"/>
    </row>
    <row r="177" spans="2:50" ht="22.9" customHeight="1" x14ac:dyDescent="0.55000000000000004">
      <c r="C177" s="288"/>
      <c r="D177" s="289"/>
      <c r="E177" s="290"/>
      <c r="F177" s="261"/>
      <c r="G177" s="262"/>
      <c r="H177" s="262"/>
      <c r="I177" s="262"/>
      <c r="J177" s="262"/>
      <c r="K177" s="262"/>
      <c r="L177" s="262"/>
      <c r="M177" s="262"/>
      <c r="N177" s="263"/>
      <c r="O177" s="261"/>
      <c r="P177" s="262"/>
      <c r="Q177" s="262"/>
      <c r="R177" s="262"/>
      <c r="S177" s="262"/>
      <c r="T177" s="262"/>
      <c r="U177" s="263"/>
      <c r="V177" s="261"/>
      <c r="W177" s="262"/>
      <c r="X177" s="262"/>
      <c r="Y177" s="262"/>
      <c r="Z177" s="262"/>
      <c r="AA177" s="262"/>
      <c r="AB177" s="263"/>
      <c r="AC177" s="270" t="s">
        <v>617</v>
      </c>
      <c r="AD177" s="271"/>
      <c r="AE177" s="271"/>
      <c r="AF177" s="271"/>
      <c r="AG177" s="271"/>
      <c r="AH177" s="271"/>
      <c r="AI177" s="271"/>
      <c r="AJ177" s="271"/>
      <c r="AK177" s="271"/>
      <c r="AL177" s="271"/>
      <c r="AM177" s="271"/>
      <c r="AN177" s="271"/>
      <c r="AO177" s="271"/>
      <c r="AP177" s="271"/>
      <c r="AQ177" s="271"/>
      <c r="AR177" s="271"/>
      <c r="AS177" s="271"/>
      <c r="AT177" s="271"/>
      <c r="AU177" s="271"/>
      <c r="AV177" s="271"/>
      <c r="AW177" s="271"/>
      <c r="AX177" s="272"/>
    </row>
    <row r="178" spans="2:50" ht="22" customHeight="1" x14ac:dyDescent="0.55000000000000004">
      <c r="C178" s="288"/>
      <c r="D178" s="289"/>
      <c r="E178" s="290"/>
      <c r="F178" s="261"/>
      <c r="G178" s="262"/>
      <c r="H178" s="262"/>
      <c r="I178" s="262"/>
      <c r="J178" s="262"/>
      <c r="K178" s="262"/>
      <c r="L178" s="262"/>
      <c r="M178" s="262"/>
      <c r="N178" s="263"/>
      <c r="O178" s="261"/>
      <c r="P178" s="262"/>
      <c r="Q178" s="262"/>
      <c r="R178" s="262"/>
      <c r="S178" s="262"/>
      <c r="T178" s="262"/>
      <c r="U178" s="263"/>
      <c r="V178" s="261"/>
      <c r="W178" s="262"/>
      <c r="X178" s="262"/>
      <c r="Y178" s="262"/>
      <c r="Z178" s="262"/>
      <c r="AA178" s="262"/>
      <c r="AB178" s="263"/>
      <c r="AC178" s="320"/>
      <c r="AD178" s="264"/>
      <c r="AE178" s="264"/>
      <c r="AF178" s="264"/>
      <c r="AG178" s="264"/>
      <c r="AH178" s="264"/>
      <c r="AI178" s="264"/>
      <c r="AJ178" s="264"/>
      <c r="AK178" s="264"/>
      <c r="AL178" s="264"/>
      <c r="AM178" s="264"/>
      <c r="AN178" s="264"/>
      <c r="AO178" s="264"/>
      <c r="AP178" s="264"/>
      <c r="AQ178" s="264"/>
      <c r="AR178" s="264"/>
      <c r="AS178" s="264"/>
      <c r="AT178" s="264"/>
      <c r="AU178" s="264"/>
      <c r="AV178" s="264"/>
      <c r="AW178" s="264"/>
      <c r="AX178" s="321"/>
    </row>
    <row r="179" spans="2:50" ht="30" customHeight="1" x14ac:dyDescent="0.55000000000000004">
      <c r="C179" s="288"/>
      <c r="D179" s="289"/>
      <c r="E179" s="290"/>
      <c r="F179" s="261"/>
      <c r="G179" s="262"/>
      <c r="H179" s="262"/>
      <c r="I179" s="262"/>
      <c r="J179" s="262"/>
      <c r="K179" s="262"/>
      <c r="L179" s="262"/>
      <c r="M179" s="262"/>
      <c r="N179" s="263"/>
      <c r="O179" s="261"/>
      <c r="P179" s="262"/>
      <c r="Q179" s="262"/>
      <c r="R179" s="262"/>
      <c r="S179" s="262"/>
      <c r="T179" s="262"/>
      <c r="U179" s="263"/>
      <c r="V179" s="261"/>
      <c r="W179" s="262"/>
      <c r="X179" s="262"/>
      <c r="Y179" s="262"/>
      <c r="Z179" s="262"/>
      <c r="AA179" s="262"/>
      <c r="AB179" s="263"/>
      <c r="AC179" s="273" t="s">
        <v>106</v>
      </c>
      <c r="AD179" s="265"/>
      <c r="AE179" s="265"/>
      <c r="AF179" s="265"/>
      <c r="AG179" s="265"/>
      <c r="AH179" s="265"/>
      <c r="AI179" s="265"/>
      <c r="AJ179" s="265"/>
      <c r="AK179" s="265"/>
      <c r="AL179" s="265"/>
      <c r="AM179" s="265"/>
      <c r="AN179" s="265"/>
      <c r="AO179" s="265"/>
      <c r="AP179" s="265"/>
      <c r="AQ179" s="265"/>
      <c r="AR179" s="265"/>
      <c r="AS179" s="265"/>
      <c r="AT179" s="265"/>
      <c r="AU179" s="265"/>
      <c r="AV179" s="265"/>
      <c r="AW179" s="265"/>
      <c r="AX179" s="274"/>
    </row>
    <row r="180" spans="2:50" ht="22" customHeight="1" x14ac:dyDescent="0.55000000000000004">
      <c r="C180" s="288"/>
      <c r="D180" s="289"/>
      <c r="E180" s="290"/>
      <c r="F180" s="261"/>
      <c r="G180" s="262"/>
      <c r="H180" s="262"/>
      <c r="I180" s="262"/>
      <c r="J180" s="262"/>
      <c r="K180" s="262"/>
      <c r="L180" s="262"/>
      <c r="M180" s="262"/>
      <c r="N180" s="263"/>
      <c r="O180" s="261"/>
      <c r="P180" s="262"/>
      <c r="Q180" s="262"/>
      <c r="R180" s="262"/>
      <c r="S180" s="262"/>
      <c r="T180" s="262"/>
      <c r="U180" s="263"/>
      <c r="V180" s="261"/>
      <c r="W180" s="262"/>
      <c r="X180" s="262"/>
      <c r="Y180" s="262"/>
      <c r="Z180" s="262"/>
      <c r="AA180" s="262"/>
      <c r="AB180" s="263"/>
      <c r="AC180" s="270" t="s">
        <v>618</v>
      </c>
      <c r="AD180" s="271"/>
      <c r="AE180" s="271"/>
      <c r="AF180" s="271"/>
      <c r="AG180" s="271"/>
      <c r="AH180" s="271"/>
      <c r="AI180" s="271"/>
      <c r="AJ180" s="271"/>
      <c r="AK180" s="271"/>
      <c r="AL180" s="271"/>
      <c r="AM180" s="271"/>
      <c r="AN180" s="271"/>
      <c r="AO180" s="271"/>
      <c r="AP180" s="271"/>
      <c r="AQ180" s="271"/>
      <c r="AR180" s="271"/>
      <c r="AS180" s="271"/>
      <c r="AT180" s="271"/>
      <c r="AU180" s="271"/>
      <c r="AV180" s="271"/>
      <c r="AW180" s="271"/>
      <c r="AX180" s="272"/>
    </row>
    <row r="181" spans="2:50" ht="22" customHeight="1" x14ac:dyDescent="0.55000000000000004">
      <c r="C181" s="288"/>
      <c r="D181" s="289"/>
      <c r="E181" s="290"/>
      <c r="F181" s="261"/>
      <c r="G181" s="262"/>
      <c r="H181" s="262"/>
      <c r="I181" s="262"/>
      <c r="J181" s="262"/>
      <c r="K181" s="262"/>
      <c r="L181" s="262"/>
      <c r="M181" s="262"/>
      <c r="N181" s="263"/>
      <c r="O181" s="261"/>
      <c r="P181" s="262"/>
      <c r="Q181" s="262"/>
      <c r="R181" s="262"/>
      <c r="S181" s="262"/>
      <c r="T181" s="262"/>
      <c r="U181" s="263"/>
      <c r="V181" s="261"/>
      <c r="W181" s="262"/>
      <c r="X181" s="262"/>
      <c r="Y181" s="262"/>
      <c r="Z181" s="262"/>
      <c r="AA181" s="262"/>
      <c r="AB181" s="263"/>
      <c r="AC181" s="270" t="s">
        <v>619</v>
      </c>
      <c r="AD181" s="271"/>
      <c r="AE181" s="271"/>
      <c r="AF181" s="271"/>
      <c r="AG181" s="271"/>
      <c r="AH181" s="271"/>
      <c r="AI181" s="271"/>
      <c r="AJ181" s="271"/>
      <c r="AK181" s="271"/>
      <c r="AL181" s="271"/>
      <c r="AM181" s="271"/>
      <c r="AN181" s="271"/>
      <c r="AO181" s="271"/>
      <c r="AP181" s="271"/>
      <c r="AQ181" s="271"/>
      <c r="AR181" s="271"/>
      <c r="AS181" s="271"/>
      <c r="AT181" s="271"/>
      <c r="AU181" s="271"/>
      <c r="AV181" s="271"/>
      <c r="AW181" s="271"/>
      <c r="AX181" s="272"/>
    </row>
    <row r="182" spans="2:50" ht="22" customHeight="1" x14ac:dyDescent="0.55000000000000004">
      <c r="C182" s="291"/>
      <c r="D182" s="292"/>
      <c r="E182" s="293"/>
      <c r="F182" s="246"/>
      <c r="G182" s="247"/>
      <c r="H182" s="247"/>
      <c r="I182" s="247"/>
      <c r="J182" s="247"/>
      <c r="K182" s="247"/>
      <c r="L182" s="247"/>
      <c r="M182" s="247"/>
      <c r="N182" s="248"/>
      <c r="O182" s="246"/>
      <c r="P182" s="247"/>
      <c r="Q182" s="247"/>
      <c r="R182" s="247"/>
      <c r="S182" s="247"/>
      <c r="T182" s="247"/>
      <c r="U182" s="248"/>
      <c r="V182" s="246"/>
      <c r="W182" s="247"/>
      <c r="X182" s="247"/>
      <c r="Y182" s="247"/>
      <c r="Z182" s="247"/>
      <c r="AA182" s="247"/>
      <c r="AB182" s="248"/>
      <c r="AC182" s="224" t="s">
        <v>620</v>
      </c>
      <c r="AD182" s="225"/>
      <c r="AE182" s="225"/>
      <c r="AF182" s="225"/>
      <c r="AG182" s="225"/>
      <c r="AH182" s="225"/>
      <c r="AI182" s="225"/>
      <c r="AJ182" s="225"/>
      <c r="AK182" s="225"/>
      <c r="AL182" s="225"/>
      <c r="AM182" s="225"/>
      <c r="AN182" s="225"/>
      <c r="AO182" s="225"/>
      <c r="AP182" s="225"/>
      <c r="AQ182" s="225"/>
      <c r="AR182" s="225"/>
      <c r="AS182" s="225"/>
      <c r="AT182" s="225"/>
      <c r="AU182" s="225"/>
      <c r="AV182" s="225"/>
      <c r="AW182" s="225"/>
      <c r="AX182" s="226"/>
    </row>
    <row r="183" spans="2:50" ht="72" customHeight="1" x14ac:dyDescent="0.55000000000000004">
      <c r="C183" s="285"/>
      <c r="D183" s="286"/>
      <c r="E183" s="287"/>
      <c r="F183" s="313"/>
      <c r="G183" s="314"/>
      <c r="H183" s="314"/>
      <c r="I183" s="314"/>
      <c r="J183" s="314"/>
      <c r="K183" s="314"/>
      <c r="L183" s="314"/>
      <c r="M183" s="314"/>
      <c r="N183" s="315"/>
      <c r="O183" s="313"/>
      <c r="P183" s="314"/>
      <c r="Q183" s="314"/>
      <c r="R183" s="314"/>
      <c r="S183" s="314"/>
      <c r="T183" s="314"/>
      <c r="U183" s="315"/>
      <c r="V183" s="313"/>
      <c r="W183" s="314"/>
      <c r="X183" s="314"/>
      <c r="Y183" s="314"/>
      <c r="Z183" s="314"/>
      <c r="AA183" s="314"/>
      <c r="AB183" s="315"/>
      <c r="AC183" s="237" t="s">
        <v>77</v>
      </c>
      <c r="AD183" s="238"/>
      <c r="AE183" s="238"/>
      <c r="AF183" s="238"/>
      <c r="AG183" s="238"/>
      <c r="AH183" s="238"/>
      <c r="AI183" s="239"/>
      <c r="AJ183" s="221" t="s">
        <v>621</v>
      </c>
      <c r="AK183" s="238"/>
      <c r="AL183" s="238"/>
      <c r="AM183" s="238"/>
      <c r="AN183" s="238"/>
      <c r="AO183" s="238"/>
      <c r="AP183" s="238"/>
      <c r="AQ183" s="238"/>
      <c r="AR183" s="238"/>
      <c r="AS183" s="238"/>
      <c r="AT183" s="238"/>
      <c r="AU183" s="238"/>
      <c r="AV183" s="238"/>
      <c r="AW183" s="238"/>
      <c r="AX183" s="239"/>
    </row>
    <row r="184" spans="2:50" ht="66" customHeight="1" x14ac:dyDescent="0.55000000000000004">
      <c r="C184" s="288"/>
      <c r="D184" s="289"/>
      <c r="E184" s="290"/>
      <c r="F184" s="282"/>
      <c r="G184" s="316"/>
      <c r="H184" s="316"/>
      <c r="I184" s="316"/>
      <c r="J184" s="316"/>
      <c r="K184" s="316"/>
      <c r="L184" s="316"/>
      <c r="M184" s="316"/>
      <c r="N184" s="317"/>
      <c r="O184" s="282"/>
      <c r="P184" s="316"/>
      <c r="Q184" s="316"/>
      <c r="R184" s="316"/>
      <c r="S184" s="316"/>
      <c r="T184" s="316"/>
      <c r="U184" s="317"/>
      <c r="V184" s="282"/>
      <c r="W184" s="316"/>
      <c r="X184" s="316"/>
      <c r="Y184" s="316"/>
      <c r="Z184" s="316"/>
      <c r="AA184" s="316"/>
      <c r="AB184" s="317"/>
      <c r="AC184" s="221" t="s">
        <v>425</v>
      </c>
      <c r="AD184" s="222"/>
      <c r="AE184" s="222"/>
      <c r="AF184" s="222"/>
      <c r="AG184" s="222"/>
      <c r="AH184" s="222"/>
      <c r="AI184" s="223"/>
      <c r="AJ184" s="237" t="s">
        <v>560</v>
      </c>
      <c r="AK184" s="238"/>
      <c r="AL184" s="238"/>
      <c r="AM184" s="238"/>
      <c r="AN184" s="238"/>
      <c r="AO184" s="238"/>
      <c r="AP184" s="238"/>
      <c r="AQ184" s="238"/>
      <c r="AR184" s="238"/>
      <c r="AS184" s="238"/>
      <c r="AT184" s="238"/>
      <c r="AU184" s="238"/>
      <c r="AV184" s="238"/>
      <c r="AW184" s="238"/>
      <c r="AX184" s="239"/>
    </row>
    <row r="185" spans="2:50" ht="63" customHeight="1" x14ac:dyDescent="0.55000000000000004">
      <c r="B185" s="207"/>
      <c r="C185" s="288"/>
      <c r="D185" s="289"/>
      <c r="E185" s="290"/>
      <c r="F185" s="282"/>
      <c r="G185" s="316"/>
      <c r="H185" s="316"/>
      <c r="I185" s="316"/>
      <c r="J185" s="316"/>
      <c r="K185" s="316"/>
      <c r="L185" s="316"/>
      <c r="M185" s="316"/>
      <c r="N185" s="317"/>
      <c r="O185" s="282"/>
      <c r="P185" s="316"/>
      <c r="Q185" s="316"/>
      <c r="R185" s="316"/>
      <c r="S185" s="316"/>
      <c r="T185" s="316"/>
      <c r="U185" s="317"/>
      <c r="V185" s="282"/>
      <c r="W185" s="316"/>
      <c r="X185" s="316"/>
      <c r="Y185" s="316"/>
      <c r="Z185" s="316"/>
      <c r="AA185" s="316"/>
      <c r="AB185" s="317"/>
      <c r="AC185" s="221" t="s">
        <v>426</v>
      </c>
      <c r="AD185" s="222"/>
      <c r="AE185" s="222"/>
      <c r="AF185" s="222"/>
      <c r="AG185" s="222"/>
      <c r="AH185" s="222"/>
      <c r="AI185" s="223"/>
      <c r="AJ185" s="221" t="s">
        <v>622</v>
      </c>
      <c r="AK185" s="238"/>
      <c r="AL185" s="238"/>
      <c r="AM185" s="238"/>
      <c r="AN185" s="238"/>
      <c r="AO185" s="238"/>
      <c r="AP185" s="238"/>
      <c r="AQ185" s="238"/>
      <c r="AR185" s="238"/>
      <c r="AS185" s="238"/>
      <c r="AT185" s="238"/>
      <c r="AU185" s="238"/>
      <c r="AV185" s="238"/>
      <c r="AW185" s="238"/>
      <c r="AX185" s="239"/>
    </row>
    <row r="186" spans="2:50" ht="30" customHeight="1" x14ac:dyDescent="0.55000000000000004">
      <c r="B186" s="207"/>
      <c r="C186" s="288"/>
      <c r="D186" s="289"/>
      <c r="E186" s="290"/>
      <c r="F186" s="282"/>
      <c r="G186" s="316"/>
      <c r="H186" s="316"/>
      <c r="I186" s="316"/>
      <c r="J186" s="316"/>
      <c r="K186" s="316"/>
      <c r="L186" s="316"/>
      <c r="M186" s="316"/>
      <c r="N186" s="317"/>
      <c r="O186" s="282"/>
      <c r="P186" s="316"/>
      <c r="Q186" s="316"/>
      <c r="R186" s="316"/>
      <c r="S186" s="316"/>
      <c r="T186" s="316"/>
      <c r="U186" s="317"/>
      <c r="V186" s="282"/>
      <c r="W186" s="316"/>
      <c r="X186" s="316"/>
      <c r="Y186" s="316"/>
      <c r="Z186" s="316"/>
      <c r="AA186" s="316"/>
      <c r="AB186" s="317"/>
      <c r="AC186" s="249" t="s">
        <v>427</v>
      </c>
      <c r="AD186" s="250"/>
      <c r="AE186" s="250"/>
      <c r="AF186" s="250"/>
      <c r="AG186" s="250"/>
      <c r="AH186" s="250"/>
      <c r="AI186" s="251"/>
      <c r="AJ186" s="267" t="s">
        <v>81</v>
      </c>
      <c r="AK186" s="230"/>
      <c r="AL186" s="230"/>
      <c r="AM186" s="230"/>
      <c r="AN186" s="231"/>
      <c r="AO186" s="267"/>
      <c r="AP186" s="230"/>
      <c r="AQ186" s="230"/>
      <c r="AR186" s="230"/>
      <c r="AS186" s="230"/>
      <c r="AT186" s="230"/>
      <c r="AU186" s="230"/>
      <c r="AV186" s="230"/>
      <c r="AW186" s="230"/>
      <c r="AX186" s="231"/>
    </row>
    <row r="187" spans="2:50" ht="30" customHeight="1" x14ac:dyDescent="0.55000000000000004">
      <c r="B187" s="207"/>
      <c r="C187" s="288"/>
      <c r="D187" s="289"/>
      <c r="E187" s="290"/>
      <c r="F187" s="282"/>
      <c r="G187" s="316"/>
      <c r="H187" s="316"/>
      <c r="I187" s="316"/>
      <c r="J187" s="316"/>
      <c r="K187" s="316"/>
      <c r="L187" s="316"/>
      <c r="M187" s="316"/>
      <c r="N187" s="317"/>
      <c r="O187" s="282"/>
      <c r="P187" s="316"/>
      <c r="Q187" s="316"/>
      <c r="R187" s="316"/>
      <c r="S187" s="316"/>
      <c r="T187" s="316"/>
      <c r="U187" s="317"/>
      <c r="V187" s="282"/>
      <c r="W187" s="316"/>
      <c r="X187" s="316"/>
      <c r="Y187" s="316"/>
      <c r="Z187" s="316"/>
      <c r="AA187" s="316"/>
      <c r="AB187" s="317"/>
      <c r="AC187" s="252"/>
      <c r="AD187" s="253"/>
      <c r="AE187" s="253"/>
      <c r="AF187" s="253"/>
      <c r="AG187" s="253"/>
      <c r="AH187" s="253"/>
      <c r="AI187" s="254"/>
      <c r="AJ187" s="267" t="s">
        <v>83</v>
      </c>
      <c r="AK187" s="230"/>
      <c r="AL187" s="230"/>
      <c r="AM187" s="230"/>
      <c r="AN187" s="231"/>
      <c r="AO187" s="237" t="s">
        <v>78</v>
      </c>
      <c r="AP187" s="238"/>
      <c r="AQ187" s="238"/>
      <c r="AR187" s="238"/>
      <c r="AS187" s="238"/>
      <c r="AT187" s="238"/>
      <c r="AU187" s="238"/>
      <c r="AV187" s="238"/>
      <c r="AW187" s="238"/>
      <c r="AX187" s="239"/>
    </row>
    <row r="188" spans="2:50" ht="30" customHeight="1" x14ac:dyDescent="0.55000000000000004">
      <c r="B188" s="207"/>
      <c r="C188" s="288"/>
      <c r="D188" s="289"/>
      <c r="E188" s="290"/>
      <c r="F188" s="282"/>
      <c r="G188" s="316"/>
      <c r="H188" s="316"/>
      <c r="I188" s="316"/>
      <c r="J188" s="316"/>
      <c r="K188" s="316"/>
      <c r="L188" s="316"/>
      <c r="M188" s="316"/>
      <c r="N188" s="317"/>
      <c r="O188" s="282"/>
      <c r="P188" s="316"/>
      <c r="Q188" s="316"/>
      <c r="R188" s="316"/>
      <c r="S188" s="316"/>
      <c r="T188" s="316"/>
      <c r="U188" s="317"/>
      <c r="V188" s="282"/>
      <c r="W188" s="316"/>
      <c r="X188" s="316"/>
      <c r="Y188" s="316"/>
      <c r="Z188" s="316"/>
      <c r="AA188" s="316"/>
      <c r="AB188" s="317"/>
      <c r="AC188" s="237" t="s">
        <v>440</v>
      </c>
      <c r="AD188" s="238"/>
      <c r="AE188" s="238"/>
      <c r="AF188" s="238"/>
      <c r="AG188" s="238"/>
      <c r="AH188" s="238"/>
      <c r="AI188" s="238"/>
      <c r="AJ188" s="238"/>
      <c r="AK188" s="238"/>
      <c r="AL188" s="238"/>
      <c r="AM188" s="238"/>
      <c r="AN188" s="239"/>
      <c r="AO188" s="237" t="s">
        <v>78</v>
      </c>
      <c r="AP188" s="238"/>
      <c r="AQ188" s="238"/>
      <c r="AR188" s="238"/>
      <c r="AS188" s="238"/>
      <c r="AT188" s="238"/>
      <c r="AU188" s="238"/>
      <c r="AV188" s="238"/>
      <c r="AW188" s="238"/>
      <c r="AX188" s="239"/>
    </row>
    <row r="189" spans="2:50" ht="30" customHeight="1" x14ac:dyDescent="0.55000000000000004">
      <c r="B189" s="207"/>
      <c r="C189" s="288"/>
      <c r="D189" s="289"/>
      <c r="E189" s="290"/>
      <c r="F189" s="282"/>
      <c r="G189" s="316"/>
      <c r="H189" s="316"/>
      <c r="I189" s="316"/>
      <c r="J189" s="316"/>
      <c r="K189" s="316"/>
      <c r="L189" s="316"/>
      <c r="M189" s="316"/>
      <c r="N189" s="317"/>
      <c r="O189" s="282"/>
      <c r="P189" s="316"/>
      <c r="Q189" s="316"/>
      <c r="R189" s="316"/>
      <c r="S189" s="316"/>
      <c r="T189" s="316"/>
      <c r="U189" s="317"/>
      <c r="V189" s="351"/>
      <c r="W189" s="352"/>
      <c r="X189" s="352"/>
      <c r="Y189" s="352"/>
      <c r="Z189" s="352"/>
      <c r="AA189" s="352"/>
      <c r="AB189" s="353"/>
      <c r="AC189" s="237" t="s">
        <v>441</v>
      </c>
      <c r="AD189" s="238"/>
      <c r="AE189" s="238"/>
      <c r="AF189" s="238"/>
      <c r="AG189" s="238"/>
      <c r="AH189" s="238"/>
      <c r="AI189" s="238"/>
      <c r="AJ189" s="238"/>
      <c r="AK189" s="238"/>
      <c r="AL189" s="238"/>
      <c r="AM189" s="238"/>
      <c r="AN189" s="239"/>
      <c r="AO189" s="237" t="s">
        <v>93</v>
      </c>
      <c r="AP189" s="238"/>
      <c r="AQ189" s="238"/>
      <c r="AR189" s="238"/>
      <c r="AS189" s="238"/>
      <c r="AT189" s="238"/>
      <c r="AU189" s="238"/>
      <c r="AV189" s="238"/>
      <c r="AW189" s="238"/>
      <c r="AX189" s="239"/>
    </row>
    <row r="190" spans="2:50" ht="60" customHeight="1" x14ac:dyDescent="0.55000000000000004">
      <c r="B190" s="207"/>
      <c r="C190" s="288"/>
      <c r="D190" s="289"/>
      <c r="E190" s="290"/>
      <c r="F190" s="282"/>
      <c r="G190" s="316"/>
      <c r="H190" s="316"/>
      <c r="I190" s="316"/>
      <c r="J190" s="316"/>
      <c r="K190" s="316"/>
      <c r="L190" s="316"/>
      <c r="M190" s="316"/>
      <c r="N190" s="317"/>
      <c r="O190" s="282"/>
      <c r="P190" s="316"/>
      <c r="Q190" s="316"/>
      <c r="R190" s="316"/>
      <c r="S190" s="316"/>
      <c r="T190" s="316"/>
      <c r="U190" s="317"/>
      <c r="V190" s="348" t="s">
        <v>85</v>
      </c>
      <c r="W190" s="349"/>
      <c r="X190" s="349"/>
      <c r="Y190" s="349"/>
      <c r="Z190" s="349"/>
      <c r="AA190" s="349"/>
      <c r="AB190" s="350"/>
      <c r="AC190" s="249" t="s">
        <v>623</v>
      </c>
      <c r="AD190" s="250"/>
      <c r="AE190" s="250"/>
      <c r="AF190" s="250"/>
      <c r="AG190" s="250"/>
      <c r="AH190" s="250"/>
      <c r="AI190" s="250"/>
      <c r="AJ190" s="250"/>
      <c r="AK190" s="250"/>
      <c r="AL190" s="250"/>
      <c r="AM190" s="250"/>
      <c r="AN190" s="250"/>
      <c r="AO190" s="250"/>
      <c r="AP190" s="250"/>
      <c r="AQ190" s="250"/>
      <c r="AR190" s="250"/>
      <c r="AS190" s="250"/>
      <c r="AT190" s="250"/>
      <c r="AU190" s="250"/>
      <c r="AV190" s="250"/>
      <c r="AW190" s="250"/>
      <c r="AX190" s="251"/>
    </row>
    <row r="191" spans="2:50" ht="18.75" customHeight="1" x14ac:dyDescent="0.55000000000000004">
      <c r="B191" s="207"/>
      <c r="C191" s="288"/>
      <c r="D191" s="289"/>
      <c r="E191" s="290"/>
      <c r="F191" s="282"/>
      <c r="G191" s="316"/>
      <c r="H191" s="316"/>
      <c r="I191" s="316"/>
      <c r="J191" s="316"/>
      <c r="K191" s="316"/>
      <c r="L191" s="316"/>
      <c r="M191" s="316"/>
      <c r="N191" s="317"/>
      <c r="O191" s="282"/>
      <c r="P191" s="316"/>
      <c r="Q191" s="316"/>
      <c r="R191" s="316"/>
      <c r="S191" s="316"/>
      <c r="T191" s="316"/>
      <c r="U191" s="317"/>
      <c r="V191" s="273"/>
      <c r="W191" s="265"/>
      <c r="X191" s="265"/>
      <c r="Y191" s="265"/>
      <c r="Z191" s="265"/>
      <c r="AA191" s="265"/>
      <c r="AB191" s="274"/>
      <c r="AC191" s="270" t="s">
        <v>617</v>
      </c>
      <c r="AD191" s="271"/>
      <c r="AE191" s="271"/>
      <c r="AF191" s="271"/>
      <c r="AG191" s="271"/>
      <c r="AH191" s="271"/>
      <c r="AI191" s="271"/>
      <c r="AJ191" s="271"/>
      <c r="AK191" s="271"/>
      <c r="AL191" s="271"/>
      <c r="AM191" s="271"/>
      <c r="AN191" s="271"/>
      <c r="AO191" s="271"/>
      <c r="AP191" s="271"/>
      <c r="AQ191" s="271"/>
      <c r="AR191" s="271"/>
      <c r="AS191" s="271"/>
      <c r="AT191" s="271"/>
      <c r="AU191" s="271"/>
      <c r="AV191" s="271"/>
      <c r="AW191" s="271"/>
      <c r="AX191" s="272"/>
    </row>
    <row r="192" spans="2:50" ht="18.75" customHeight="1" x14ac:dyDescent="0.55000000000000004">
      <c r="B192" s="207"/>
      <c r="C192" s="288"/>
      <c r="D192" s="289"/>
      <c r="E192" s="290"/>
      <c r="F192" s="282"/>
      <c r="G192" s="316"/>
      <c r="H192" s="316"/>
      <c r="I192" s="316"/>
      <c r="J192" s="316"/>
      <c r="K192" s="316"/>
      <c r="L192" s="316"/>
      <c r="M192" s="316"/>
      <c r="N192" s="317"/>
      <c r="O192" s="282"/>
      <c r="P192" s="316"/>
      <c r="Q192" s="316"/>
      <c r="R192" s="316"/>
      <c r="S192" s="316"/>
      <c r="T192" s="316"/>
      <c r="U192" s="317"/>
      <c r="V192" s="273"/>
      <c r="W192" s="265"/>
      <c r="X192" s="265"/>
      <c r="Y192" s="265"/>
      <c r="Z192" s="265"/>
      <c r="AA192" s="265"/>
      <c r="AB192" s="274"/>
      <c r="AC192" s="320"/>
      <c r="AD192" s="264"/>
      <c r="AE192" s="264"/>
      <c r="AF192" s="264"/>
      <c r="AG192" s="264"/>
      <c r="AH192" s="264"/>
      <c r="AI192" s="264"/>
      <c r="AJ192" s="264"/>
      <c r="AK192" s="264"/>
      <c r="AL192" s="264"/>
      <c r="AM192" s="264"/>
      <c r="AN192" s="264"/>
      <c r="AO192" s="264"/>
      <c r="AP192" s="264"/>
      <c r="AQ192" s="264"/>
      <c r="AR192" s="264"/>
      <c r="AS192" s="264"/>
      <c r="AT192" s="264"/>
      <c r="AU192" s="264"/>
      <c r="AV192" s="264"/>
      <c r="AW192" s="264"/>
      <c r="AX192" s="321"/>
    </row>
    <row r="193" spans="1:50" ht="30" customHeight="1" x14ac:dyDescent="0.55000000000000004">
      <c r="B193" s="207"/>
      <c r="C193" s="288"/>
      <c r="D193" s="289"/>
      <c r="E193" s="290"/>
      <c r="F193" s="282"/>
      <c r="G193" s="316"/>
      <c r="H193" s="316"/>
      <c r="I193" s="316"/>
      <c r="J193" s="316"/>
      <c r="K193" s="316"/>
      <c r="L193" s="316"/>
      <c r="M193" s="316"/>
      <c r="N193" s="317"/>
      <c r="O193" s="282"/>
      <c r="P193" s="316"/>
      <c r="Q193" s="316"/>
      <c r="R193" s="316"/>
      <c r="S193" s="316"/>
      <c r="T193" s="316"/>
      <c r="U193" s="317"/>
      <c r="V193" s="273"/>
      <c r="W193" s="265"/>
      <c r="X193" s="265"/>
      <c r="Y193" s="265"/>
      <c r="Z193" s="265"/>
      <c r="AA193" s="265"/>
      <c r="AB193" s="274"/>
      <c r="AC193" s="273" t="s">
        <v>106</v>
      </c>
      <c r="AD193" s="265"/>
      <c r="AE193" s="265"/>
      <c r="AF193" s="265"/>
      <c r="AG193" s="265"/>
      <c r="AH193" s="265"/>
      <c r="AI193" s="265"/>
      <c r="AJ193" s="265"/>
      <c r="AK193" s="265"/>
      <c r="AL193" s="265"/>
      <c r="AM193" s="265"/>
      <c r="AN193" s="265"/>
      <c r="AO193" s="265"/>
      <c r="AP193" s="265"/>
      <c r="AQ193" s="265"/>
      <c r="AR193" s="265"/>
      <c r="AS193" s="265"/>
      <c r="AT193" s="265"/>
      <c r="AU193" s="265"/>
      <c r="AV193" s="265"/>
      <c r="AW193" s="265"/>
      <c r="AX193" s="274"/>
    </row>
    <row r="194" spans="1:50" ht="22.9" customHeight="1" x14ac:dyDescent="0.55000000000000004">
      <c r="B194" s="207"/>
      <c r="C194" s="288"/>
      <c r="D194" s="289"/>
      <c r="E194" s="290"/>
      <c r="F194" s="282"/>
      <c r="G194" s="316"/>
      <c r="H194" s="316"/>
      <c r="I194" s="316"/>
      <c r="J194" s="316"/>
      <c r="K194" s="316"/>
      <c r="L194" s="316"/>
      <c r="M194" s="316"/>
      <c r="N194" s="317"/>
      <c r="O194" s="282"/>
      <c r="P194" s="316"/>
      <c r="Q194" s="316"/>
      <c r="R194" s="316"/>
      <c r="S194" s="316"/>
      <c r="T194" s="316"/>
      <c r="U194" s="317"/>
      <c r="V194" s="273"/>
      <c r="W194" s="265"/>
      <c r="X194" s="265"/>
      <c r="Y194" s="265"/>
      <c r="Z194" s="265"/>
      <c r="AA194" s="265"/>
      <c r="AB194" s="274"/>
      <c r="AC194" s="270" t="s">
        <v>618</v>
      </c>
      <c r="AD194" s="271"/>
      <c r="AE194" s="271"/>
      <c r="AF194" s="271"/>
      <c r="AG194" s="271"/>
      <c r="AH194" s="271"/>
      <c r="AI194" s="271"/>
      <c r="AJ194" s="271"/>
      <c r="AK194" s="271"/>
      <c r="AL194" s="271"/>
      <c r="AM194" s="271"/>
      <c r="AN194" s="271"/>
      <c r="AO194" s="271"/>
      <c r="AP194" s="271"/>
      <c r="AQ194" s="271"/>
      <c r="AR194" s="271"/>
      <c r="AS194" s="271"/>
      <c r="AT194" s="271"/>
      <c r="AU194" s="271"/>
      <c r="AV194" s="271"/>
      <c r="AW194" s="271"/>
      <c r="AX194" s="272"/>
    </row>
    <row r="195" spans="1:50" ht="22.9" customHeight="1" x14ac:dyDescent="0.55000000000000004">
      <c r="B195" s="207"/>
      <c r="C195" s="288"/>
      <c r="D195" s="289"/>
      <c r="E195" s="290"/>
      <c r="F195" s="282"/>
      <c r="G195" s="316"/>
      <c r="H195" s="316"/>
      <c r="I195" s="316"/>
      <c r="J195" s="316"/>
      <c r="K195" s="316"/>
      <c r="L195" s="316"/>
      <c r="M195" s="316"/>
      <c r="N195" s="317"/>
      <c r="O195" s="282"/>
      <c r="P195" s="316"/>
      <c r="Q195" s="316"/>
      <c r="R195" s="316"/>
      <c r="S195" s="316"/>
      <c r="T195" s="316"/>
      <c r="U195" s="317"/>
      <c r="V195" s="273"/>
      <c r="W195" s="265"/>
      <c r="X195" s="265"/>
      <c r="Y195" s="265"/>
      <c r="Z195" s="265"/>
      <c r="AA195" s="265"/>
      <c r="AB195" s="274"/>
      <c r="AC195" s="270" t="s">
        <v>624</v>
      </c>
      <c r="AD195" s="271"/>
      <c r="AE195" s="271"/>
      <c r="AF195" s="271"/>
      <c r="AG195" s="271"/>
      <c r="AH195" s="271"/>
      <c r="AI195" s="271"/>
      <c r="AJ195" s="271"/>
      <c r="AK195" s="271"/>
      <c r="AL195" s="271"/>
      <c r="AM195" s="271"/>
      <c r="AN195" s="271"/>
      <c r="AO195" s="271"/>
      <c r="AP195" s="271"/>
      <c r="AQ195" s="271"/>
      <c r="AR195" s="271"/>
      <c r="AS195" s="271"/>
      <c r="AT195" s="271"/>
      <c r="AU195" s="271"/>
      <c r="AV195" s="271"/>
      <c r="AW195" s="271"/>
      <c r="AX195" s="272"/>
    </row>
    <row r="196" spans="1:50" ht="22.9" customHeight="1" x14ac:dyDescent="0.55000000000000004">
      <c r="B196" s="207"/>
      <c r="C196" s="288"/>
      <c r="D196" s="289"/>
      <c r="E196" s="290"/>
      <c r="F196" s="282"/>
      <c r="G196" s="316"/>
      <c r="H196" s="316"/>
      <c r="I196" s="316"/>
      <c r="J196" s="316"/>
      <c r="K196" s="316"/>
      <c r="L196" s="316"/>
      <c r="M196" s="316"/>
      <c r="N196" s="317"/>
      <c r="O196" s="282"/>
      <c r="P196" s="316"/>
      <c r="Q196" s="316"/>
      <c r="R196" s="316"/>
      <c r="S196" s="316"/>
      <c r="T196" s="316"/>
      <c r="U196" s="317"/>
      <c r="V196" s="273"/>
      <c r="W196" s="265"/>
      <c r="X196" s="265"/>
      <c r="Y196" s="265"/>
      <c r="Z196" s="265"/>
      <c r="AA196" s="265"/>
      <c r="AB196" s="274"/>
      <c r="AC196" s="224" t="s">
        <v>625</v>
      </c>
      <c r="AD196" s="225"/>
      <c r="AE196" s="225"/>
      <c r="AF196" s="225"/>
      <c r="AG196" s="225"/>
      <c r="AH196" s="225"/>
      <c r="AI196" s="225"/>
      <c r="AJ196" s="225"/>
      <c r="AK196" s="225"/>
      <c r="AL196" s="225"/>
      <c r="AM196" s="225"/>
      <c r="AN196" s="225"/>
      <c r="AO196" s="225"/>
      <c r="AP196" s="225"/>
      <c r="AQ196" s="225"/>
      <c r="AR196" s="225"/>
      <c r="AS196" s="225"/>
      <c r="AT196" s="225"/>
      <c r="AU196" s="225"/>
      <c r="AV196" s="225"/>
      <c r="AW196" s="225"/>
      <c r="AX196" s="226"/>
    </row>
    <row r="197" spans="1:50" ht="69" customHeight="1" x14ac:dyDescent="0.55000000000000004">
      <c r="B197" s="207"/>
      <c r="C197" s="288"/>
      <c r="D197" s="289"/>
      <c r="E197" s="290"/>
      <c r="F197" s="282"/>
      <c r="G197" s="316"/>
      <c r="H197" s="316"/>
      <c r="I197" s="316"/>
      <c r="J197" s="316"/>
      <c r="K197" s="316"/>
      <c r="L197" s="316"/>
      <c r="M197" s="316"/>
      <c r="N197" s="317"/>
      <c r="O197" s="282"/>
      <c r="P197" s="316"/>
      <c r="Q197" s="316"/>
      <c r="R197" s="316"/>
      <c r="S197" s="316"/>
      <c r="T197" s="316"/>
      <c r="U197" s="317"/>
      <c r="V197" s="273"/>
      <c r="W197" s="265"/>
      <c r="X197" s="265"/>
      <c r="Y197" s="265"/>
      <c r="Z197" s="265"/>
      <c r="AA197" s="265"/>
      <c r="AB197" s="274"/>
      <c r="AC197" s="237" t="s">
        <v>77</v>
      </c>
      <c r="AD197" s="238"/>
      <c r="AE197" s="238"/>
      <c r="AF197" s="238"/>
      <c r="AG197" s="238"/>
      <c r="AH197" s="238"/>
      <c r="AI197" s="239"/>
      <c r="AJ197" s="221" t="s">
        <v>621</v>
      </c>
      <c r="AK197" s="238"/>
      <c r="AL197" s="238"/>
      <c r="AM197" s="238"/>
      <c r="AN197" s="238"/>
      <c r="AO197" s="238"/>
      <c r="AP197" s="238"/>
      <c r="AQ197" s="238"/>
      <c r="AR197" s="238"/>
      <c r="AS197" s="238"/>
      <c r="AT197" s="238"/>
      <c r="AU197" s="238"/>
      <c r="AV197" s="238"/>
      <c r="AW197" s="238"/>
      <c r="AX197" s="239"/>
    </row>
    <row r="198" spans="1:50" ht="66" customHeight="1" x14ac:dyDescent="0.55000000000000004">
      <c r="B198" s="207"/>
      <c r="C198" s="288"/>
      <c r="D198" s="289"/>
      <c r="E198" s="290"/>
      <c r="F198" s="282"/>
      <c r="G198" s="316"/>
      <c r="H198" s="316"/>
      <c r="I198" s="316"/>
      <c r="J198" s="316"/>
      <c r="K198" s="316"/>
      <c r="L198" s="316"/>
      <c r="M198" s="316"/>
      <c r="N198" s="317"/>
      <c r="O198" s="282"/>
      <c r="P198" s="316"/>
      <c r="Q198" s="316"/>
      <c r="R198" s="316"/>
      <c r="S198" s="316"/>
      <c r="T198" s="316"/>
      <c r="U198" s="317"/>
      <c r="V198" s="273"/>
      <c r="W198" s="265"/>
      <c r="X198" s="265"/>
      <c r="Y198" s="265"/>
      <c r="Z198" s="265"/>
      <c r="AA198" s="265"/>
      <c r="AB198" s="274"/>
      <c r="AC198" s="221" t="s">
        <v>425</v>
      </c>
      <c r="AD198" s="222"/>
      <c r="AE198" s="222"/>
      <c r="AF198" s="222"/>
      <c r="AG198" s="222"/>
      <c r="AH198" s="222"/>
      <c r="AI198" s="223"/>
      <c r="AJ198" s="237" t="s">
        <v>626</v>
      </c>
      <c r="AK198" s="238"/>
      <c r="AL198" s="238"/>
      <c r="AM198" s="238"/>
      <c r="AN198" s="238"/>
      <c r="AO198" s="238"/>
      <c r="AP198" s="238"/>
      <c r="AQ198" s="238"/>
      <c r="AR198" s="238"/>
      <c r="AS198" s="238"/>
      <c r="AT198" s="238"/>
      <c r="AU198" s="238"/>
      <c r="AV198" s="238"/>
      <c r="AW198" s="238"/>
      <c r="AX198" s="239"/>
    </row>
    <row r="199" spans="1:50" ht="78" customHeight="1" x14ac:dyDescent="0.55000000000000004">
      <c r="B199" s="207"/>
      <c r="C199" s="288"/>
      <c r="D199" s="289"/>
      <c r="E199" s="290"/>
      <c r="F199" s="282"/>
      <c r="G199" s="316"/>
      <c r="H199" s="316"/>
      <c r="I199" s="316"/>
      <c r="J199" s="316"/>
      <c r="K199" s="316"/>
      <c r="L199" s="316"/>
      <c r="M199" s="316"/>
      <c r="N199" s="317"/>
      <c r="O199" s="282"/>
      <c r="P199" s="316"/>
      <c r="Q199" s="316"/>
      <c r="R199" s="316"/>
      <c r="S199" s="316"/>
      <c r="T199" s="316"/>
      <c r="U199" s="317"/>
      <c r="V199" s="273"/>
      <c r="W199" s="265"/>
      <c r="X199" s="265"/>
      <c r="Y199" s="265"/>
      <c r="Z199" s="265"/>
      <c r="AA199" s="265"/>
      <c r="AB199" s="274"/>
      <c r="AC199" s="221" t="s">
        <v>426</v>
      </c>
      <c r="AD199" s="222"/>
      <c r="AE199" s="222"/>
      <c r="AF199" s="222"/>
      <c r="AG199" s="222"/>
      <c r="AH199" s="222"/>
      <c r="AI199" s="223"/>
      <c r="AJ199" s="221" t="s">
        <v>627</v>
      </c>
      <c r="AK199" s="238"/>
      <c r="AL199" s="238"/>
      <c r="AM199" s="238"/>
      <c r="AN199" s="238"/>
      <c r="AO199" s="238"/>
      <c r="AP199" s="238"/>
      <c r="AQ199" s="238"/>
      <c r="AR199" s="238"/>
      <c r="AS199" s="238"/>
      <c r="AT199" s="238"/>
      <c r="AU199" s="238"/>
      <c r="AV199" s="238"/>
      <c r="AW199" s="238"/>
      <c r="AX199" s="239"/>
    </row>
    <row r="200" spans="1:50" ht="33" customHeight="1" x14ac:dyDescent="0.55000000000000004">
      <c r="B200" s="207"/>
      <c r="C200" s="288"/>
      <c r="D200" s="289"/>
      <c r="E200" s="290"/>
      <c r="F200" s="282"/>
      <c r="G200" s="316"/>
      <c r="H200" s="316"/>
      <c r="I200" s="316"/>
      <c r="J200" s="316"/>
      <c r="K200" s="316"/>
      <c r="L200" s="316"/>
      <c r="M200" s="316"/>
      <c r="N200" s="317"/>
      <c r="O200" s="282"/>
      <c r="P200" s="316"/>
      <c r="Q200" s="316"/>
      <c r="R200" s="316"/>
      <c r="S200" s="316"/>
      <c r="T200" s="316"/>
      <c r="U200" s="317"/>
      <c r="V200" s="273"/>
      <c r="W200" s="265"/>
      <c r="X200" s="265"/>
      <c r="Y200" s="265"/>
      <c r="Z200" s="265"/>
      <c r="AA200" s="265"/>
      <c r="AB200" s="274"/>
      <c r="AC200" s="221" t="s">
        <v>442</v>
      </c>
      <c r="AD200" s="222"/>
      <c r="AE200" s="222"/>
      <c r="AF200" s="222"/>
      <c r="AG200" s="222"/>
      <c r="AH200" s="222"/>
      <c r="AI200" s="222"/>
      <c r="AJ200" s="222"/>
      <c r="AK200" s="222"/>
      <c r="AL200" s="222"/>
      <c r="AM200" s="222"/>
      <c r="AN200" s="223"/>
      <c r="AO200" s="237"/>
      <c r="AP200" s="238"/>
      <c r="AQ200" s="238"/>
      <c r="AR200" s="238"/>
      <c r="AS200" s="238"/>
      <c r="AT200" s="238"/>
      <c r="AU200" s="238"/>
      <c r="AV200" s="238"/>
      <c r="AW200" s="238"/>
      <c r="AX200" s="239"/>
    </row>
    <row r="201" spans="1:50" ht="33" customHeight="1" x14ac:dyDescent="0.55000000000000004">
      <c r="B201" s="207"/>
      <c r="C201" s="288"/>
      <c r="D201" s="289"/>
      <c r="E201" s="290"/>
      <c r="F201" s="282"/>
      <c r="G201" s="316"/>
      <c r="H201" s="316"/>
      <c r="I201" s="316"/>
      <c r="J201" s="316"/>
      <c r="K201" s="316"/>
      <c r="L201" s="316"/>
      <c r="M201" s="316"/>
      <c r="N201" s="317"/>
      <c r="O201" s="282"/>
      <c r="P201" s="316"/>
      <c r="Q201" s="316"/>
      <c r="R201" s="316"/>
      <c r="S201" s="316"/>
      <c r="T201" s="316"/>
      <c r="U201" s="317"/>
      <c r="V201" s="273"/>
      <c r="W201" s="265"/>
      <c r="X201" s="265"/>
      <c r="Y201" s="265"/>
      <c r="Z201" s="265"/>
      <c r="AA201" s="265"/>
      <c r="AB201" s="274"/>
      <c r="AC201" s="221" t="s">
        <v>443</v>
      </c>
      <c r="AD201" s="222"/>
      <c r="AE201" s="222"/>
      <c r="AF201" s="222"/>
      <c r="AG201" s="222"/>
      <c r="AH201" s="222"/>
      <c r="AI201" s="222"/>
      <c r="AJ201" s="222"/>
      <c r="AK201" s="222"/>
      <c r="AL201" s="222"/>
      <c r="AM201" s="222"/>
      <c r="AN201" s="223"/>
      <c r="AO201" s="237" t="s">
        <v>78</v>
      </c>
      <c r="AP201" s="238"/>
      <c r="AQ201" s="238"/>
      <c r="AR201" s="238"/>
      <c r="AS201" s="238"/>
      <c r="AT201" s="238"/>
      <c r="AU201" s="238"/>
      <c r="AV201" s="238"/>
      <c r="AW201" s="238"/>
      <c r="AX201" s="239"/>
    </row>
    <row r="202" spans="1:50" ht="33" customHeight="1" x14ac:dyDescent="0.55000000000000004">
      <c r="B202" s="207"/>
      <c r="C202" s="291"/>
      <c r="D202" s="292"/>
      <c r="E202" s="293"/>
      <c r="F202" s="283"/>
      <c r="G202" s="318"/>
      <c r="H202" s="318"/>
      <c r="I202" s="318"/>
      <c r="J202" s="318"/>
      <c r="K202" s="318"/>
      <c r="L202" s="318"/>
      <c r="M202" s="318"/>
      <c r="N202" s="319"/>
      <c r="O202" s="283"/>
      <c r="P202" s="318"/>
      <c r="Q202" s="318"/>
      <c r="R202" s="318"/>
      <c r="S202" s="318"/>
      <c r="T202" s="318"/>
      <c r="U202" s="319"/>
      <c r="V202" s="252"/>
      <c r="W202" s="253"/>
      <c r="X202" s="253"/>
      <c r="Y202" s="253"/>
      <c r="Z202" s="253"/>
      <c r="AA202" s="253"/>
      <c r="AB202" s="254"/>
      <c r="AC202" s="221" t="s">
        <v>444</v>
      </c>
      <c r="AD202" s="222"/>
      <c r="AE202" s="222"/>
      <c r="AF202" s="222"/>
      <c r="AG202" s="222"/>
      <c r="AH202" s="222"/>
      <c r="AI202" s="222"/>
      <c r="AJ202" s="222"/>
      <c r="AK202" s="222"/>
      <c r="AL202" s="222"/>
      <c r="AM202" s="222"/>
      <c r="AN202" s="223"/>
      <c r="AO202" s="237" t="s">
        <v>93</v>
      </c>
      <c r="AP202" s="238"/>
      <c r="AQ202" s="238"/>
      <c r="AR202" s="238"/>
      <c r="AS202" s="238"/>
      <c r="AT202" s="238"/>
      <c r="AU202" s="238"/>
      <c r="AV202" s="238"/>
      <c r="AW202" s="238"/>
      <c r="AX202" s="239"/>
    </row>
    <row r="203" spans="1:50" ht="18.75" customHeight="1" x14ac:dyDescent="0.55000000000000004">
      <c r="B203" s="207"/>
      <c r="C203" s="208"/>
      <c r="D203" s="193"/>
      <c r="E203" s="193"/>
      <c r="F203" s="209"/>
      <c r="G203" s="209"/>
      <c r="H203" s="209"/>
      <c r="I203" s="209"/>
      <c r="J203" s="209"/>
      <c r="K203" s="209"/>
      <c r="L203" s="209"/>
      <c r="M203" s="209"/>
      <c r="N203" s="209"/>
      <c r="O203" s="209"/>
      <c r="P203" s="209"/>
      <c r="Q203" s="209"/>
      <c r="R203" s="209"/>
      <c r="S203" s="209"/>
      <c r="T203" s="209"/>
      <c r="U203" s="209"/>
      <c r="V203" s="209"/>
      <c r="W203" s="209"/>
      <c r="X203" s="209"/>
      <c r="Y203" s="210"/>
      <c r="Z203" s="210"/>
    </row>
    <row r="204" spans="1:50" ht="18.5" customHeight="1" x14ac:dyDescent="0.55000000000000004">
      <c r="B204" s="207"/>
      <c r="C204" s="208"/>
      <c r="D204" s="193"/>
      <c r="E204" s="193"/>
      <c r="F204" s="193"/>
      <c r="G204" s="193"/>
      <c r="H204" s="193"/>
      <c r="I204" s="193"/>
      <c r="J204" s="193"/>
      <c r="K204" s="193"/>
      <c r="L204" s="193"/>
      <c r="M204" s="193"/>
      <c r="N204" s="193"/>
      <c r="O204" s="193"/>
      <c r="P204" s="193"/>
      <c r="Q204" s="193"/>
      <c r="R204" s="193"/>
      <c r="S204" s="193"/>
      <c r="T204" s="193"/>
      <c r="U204" s="193"/>
      <c r="V204" s="193"/>
      <c r="W204" s="193"/>
      <c r="X204" s="193"/>
    </row>
    <row r="205" spans="1:50" ht="15.5" customHeight="1" x14ac:dyDescent="0.55000000000000004">
      <c r="B205" s="207"/>
      <c r="C205" s="208"/>
      <c r="D205" s="193"/>
      <c r="E205" s="193"/>
      <c r="F205" s="193"/>
      <c r="G205" s="193"/>
      <c r="H205" s="193"/>
      <c r="I205" s="193"/>
      <c r="J205" s="193"/>
      <c r="K205" s="193"/>
      <c r="L205" s="193"/>
      <c r="M205" s="193"/>
      <c r="N205" s="193"/>
      <c r="O205" s="193"/>
      <c r="P205" s="193"/>
      <c r="Q205" s="193"/>
      <c r="R205" s="193"/>
      <c r="S205" s="193"/>
      <c r="T205" s="193"/>
      <c r="U205" s="193"/>
      <c r="V205" s="193"/>
      <c r="W205" s="193"/>
      <c r="X205" s="193"/>
    </row>
    <row r="206" spans="1:50" ht="22.9" customHeight="1" x14ac:dyDescent="0.55000000000000004">
      <c r="A206" s="271" t="s">
        <v>25</v>
      </c>
      <c r="B206" s="271"/>
      <c r="C206" s="271"/>
      <c r="D206" s="271"/>
      <c r="E206" s="271"/>
      <c r="F206" s="271"/>
      <c r="G206" s="271"/>
      <c r="H206" s="271"/>
      <c r="I206" s="271"/>
      <c r="J206" s="271"/>
      <c r="K206" s="271"/>
      <c r="L206" s="271"/>
      <c r="M206" s="271"/>
      <c r="N206" s="271"/>
      <c r="O206" s="271"/>
      <c r="P206" s="271"/>
      <c r="Q206" s="271"/>
      <c r="R206" s="271"/>
      <c r="S206" s="271"/>
      <c r="T206" s="271"/>
      <c r="U206" s="271"/>
      <c r="V206" s="271"/>
      <c r="W206" s="271"/>
      <c r="X206" s="271"/>
      <c r="Y206" s="271"/>
      <c r="Z206" s="271"/>
      <c r="AA206" s="271"/>
      <c r="AB206" s="271"/>
      <c r="AC206" s="271"/>
      <c r="AD206" s="271"/>
      <c r="AE206" s="271"/>
      <c r="AF206" s="271"/>
      <c r="AG206" s="271"/>
      <c r="AH206" s="271"/>
      <c r="AI206" s="271"/>
      <c r="AJ206" s="271"/>
      <c r="AK206" s="271"/>
      <c r="AL206" s="271"/>
      <c r="AM206" s="271"/>
      <c r="AN206" s="271"/>
      <c r="AO206" s="271"/>
      <c r="AP206" s="271"/>
      <c r="AQ206" s="271"/>
      <c r="AR206" s="271"/>
      <c r="AS206" s="271"/>
      <c r="AT206" s="271"/>
      <c r="AU206" s="271"/>
      <c r="AV206" s="271"/>
      <c r="AW206" s="271"/>
      <c r="AX206" s="271"/>
    </row>
    <row r="207" spans="1:50" ht="132.5" customHeight="1" x14ac:dyDescent="0.55000000000000004">
      <c r="C207" s="249"/>
      <c r="D207" s="250"/>
      <c r="E207" s="250"/>
      <c r="F207" s="250"/>
      <c r="G207" s="250"/>
      <c r="H207" s="250"/>
      <c r="I207" s="250"/>
      <c r="J207" s="250"/>
      <c r="K207" s="250"/>
      <c r="L207" s="250"/>
      <c r="M207" s="250"/>
      <c r="N207" s="250"/>
      <c r="O207" s="250"/>
      <c r="P207" s="250"/>
      <c r="Q207" s="250"/>
      <c r="R207" s="250"/>
      <c r="S207" s="250"/>
      <c r="T207" s="250"/>
      <c r="U207" s="250"/>
      <c r="V207" s="250"/>
      <c r="W207" s="250"/>
      <c r="X207" s="250"/>
      <c r="Y207" s="250"/>
      <c r="Z207" s="250"/>
      <c r="AA207" s="250"/>
      <c r="AB207" s="250"/>
      <c r="AC207" s="250"/>
      <c r="AD207" s="250"/>
      <c r="AE207" s="250"/>
      <c r="AF207" s="250"/>
      <c r="AG207" s="250"/>
      <c r="AH207" s="250"/>
      <c r="AI207" s="250"/>
      <c r="AJ207" s="250"/>
      <c r="AK207" s="250"/>
      <c r="AL207" s="250"/>
      <c r="AM207" s="250"/>
      <c r="AN207" s="250"/>
      <c r="AO207" s="250"/>
      <c r="AP207" s="250"/>
      <c r="AQ207" s="250"/>
      <c r="AR207" s="250"/>
      <c r="AS207" s="250"/>
      <c r="AT207" s="250"/>
      <c r="AU207" s="250"/>
      <c r="AV207" s="250"/>
      <c r="AW207" s="250"/>
      <c r="AX207" s="251"/>
    </row>
    <row r="208" spans="1:50" ht="159" customHeight="1" x14ac:dyDescent="0.55000000000000004">
      <c r="C208" s="273"/>
      <c r="D208" s="265"/>
      <c r="E208" s="265"/>
      <c r="F208" s="265"/>
      <c r="G208" s="265"/>
      <c r="H208" s="265"/>
      <c r="I208" s="265"/>
      <c r="J208" s="265"/>
      <c r="K208" s="265"/>
      <c r="L208" s="265"/>
      <c r="M208" s="265"/>
      <c r="N208" s="265"/>
      <c r="O208" s="265"/>
      <c r="P208" s="265"/>
      <c r="Q208" s="265"/>
      <c r="R208" s="265"/>
      <c r="S208" s="265"/>
      <c r="T208" s="265"/>
      <c r="U208" s="265"/>
      <c r="V208" s="265"/>
      <c r="W208" s="265"/>
      <c r="X208" s="265"/>
      <c r="Y208" s="265"/>
      <c r="Z208" s="265"/>
      <c r="AA208" s="265"/>
      <c r="AB208" s="265"/>
      <c r="AC208" s="265"/>
      <c r="AD208" s="265"/>
      <c r="AE208" s="265"/>
      <c r="AF208" s="265"/>
      <c r="AG208" s="265"/>
      <c r="AH208" s="265"/>
      <c r="AI208" s="265"/>
      <c r="AJ208" s="265"/>
      <c r="AK208" s="265"/>
      <c r="AL208" s="265"/>
      <c r="AM208" s="265"/>
      <c r="AN208" s="265"/>
      <c r="AO208" s="265"/>
      <c r="AP208" s="265"/>
      <c r="AQ208" s="265"/>
      <c r="AR208" s="265"/>
      <c r="AS208" s="265"/>
      <c r="AT208" s="265"/>
      <c r="AU208" s="265"/>
      <c r="AV208" s="265"/>
      <c r="AW208" s="265"/>
      <c r="AX208" s="274"/>
    </row>
    <row r="209" spans="1:50" ht="159" customHeight="1" x14ac:dyDescent="0.55000000000000004">
      <c r="B209" s="199"/>
      <c r="C209" s="253"/>
      <c r="D209" s="253"/>
      <c r="E209" s="253"/>
      <c r="F209" s="253"/>
      <c r="G209" s="253"/>
      <c r="H209" s="253"/>
      <c r="I209" s="253"/>
      <c r="J209" s="253"/>
      <c r="K209" s="253"/>
      <c r="L209" s="253"/>
      <c r="M209" s="253"/>
      <c r="N209" s="253"/>
      <c r="O209" s="253"/>
      <c r="P209" s="253"/>
      <c r="Q209" s="253"/>
      <c r="R209" s="253"/>
      <c r="S209" s="253"/>
      <c r="T209" s="253"/>
      <c r="U209" s="253"/>
      <c r="V209" s="253"/>
      <c r="W209" s="253"/>
      <c r="X209" s="253"/>
      <c r="Y209" s="253"/>
      <c r="Z209" s="253"/>
      <c r="AA209" s="253"/>
      <c r="AB209" s="253"/>
      <c r="AC209" s="253"/>
      <c r="AD209" s="253"/>
      <c r="AE209" s="253"/>
      <c r="AF209" s="253"/>
      <c r="AG209" s="253"/>
      <c r="AH209" s="253"/>
      <c r="AI209" s="253"/>
      <c r="AJ209" s="253"/>
      <c r="AK209" s="253"/>
      <c r="AL209" s="253"/>
      <c r="AM209" s="253"/>
      <c r="AN209" s="253"/>
      <c r="AO209" s="253"/>
      <c r="AP209" s="253"/>
      <c r="AQ209" s="253"/>
      <c r="AR209" s="253"/>
      <c r="AS209" s="253"/>
      <c r="AT209" s="253"/>
      <c r="AU209" s="253"/>
      <c r="AV209" s="253"/>
      <c r="AW209" s="253"/>
      <c r="AX209" s="254"/>
    </row>
    <row r="210" spans="1:50" x14ac:dyDescent="0.55000000000000004">
      <c r="B210" s="264"/>
      <c r="C210" s="264"/>
      <c r="D210" s="264"/>
      <c r="E210" s="264"/>
      <c r="F210" s="264"/>
      <c r="G210" s="264"/>
      <c r="H210" s="264"/>
      <c r="I210" s="264"/>
      <c r="J210" s="264"/>
      <c r="K210" s="264"/>
      <c r="L210" s="264"/>
      <c r="M210" s="264"/>
      <c r="N210" s="264"/>
      <c r="O210" s="264"/>
      <c r="P210" s="264"/>
      <c r="Q210" s="264"/>
      <c r="R210" s="264"/>
      <c r="S210" s="264"/>
      <c r="T210" s="264"/>
      <c r="U210" s="264"/>
      <c r="V210" s="264"/>
      <c r="W210" s="264"/>
      <c r="X210" s="264"/>
      <c r="Y210" s="264"/>
      <c r="Z210" s="264"/>
      <c r="AA210" s="264"/>
      <c r="AB210" s="264"/>
      <c r="AC210" s="264"/>
      <c r="AD210" s="264"/>
      <c r="AE210" s="264"/>
      <c r="AF210" s="264"/>
      <c r="AG210" s="264"/>
      <c r="AH210" s="264"/>
      <c r="AI210" s="264"/>
      <c r="AJ210" s="264"/>
      <c r="AK210" s="264"/>
      <c r="AL210" s="264"/>
      <c r="AM210" s="264"/>
      <c r="AN210" s="264"/>
      <c r="AO210" s="264"/>
      <c r="AP210" s="264"/>
      <c r="AQ210" s="264"/>
      <c r="AR210" s="264"/>
      <c r="AS210" s="264"/>
      <c r="AT210" s="264"/>
    </row>
    <row r="211" spans="1:50" ht="22.5" customHeight="1" x14ac:dyDescent="0.55000000000000004">
      <c r="A211" s="271" t="s">
        <v>26</v>
      </c>
      <c r="B211" s="271"/>
      <c r="C211" s="271"/>
      <c r="D211" s="271"/>
      <c r="E211" s="271"/>
      <c r="F211" s="271"/>
      <c r="G211" s="271"/>
      <c r="H211" s="271"/>
      <c r="I211" s="271"/>
      <c r="J211" s="271"/>
      <c r="K211" s="271"/>
      <c r="L211" s="271"/>
      <c r="M211" s="271"/>
      <c r="N211" s="271"/>
      <c r="O211" s="271"/>
      <c r="P211" s="271"/>
      <c r="Q211" s="271"/>
      <c r="R211" s="271"/>
      <c r="S211" s="271"/>
      <c r="T211" s="271"/>
      <c r="U211" s="271"/>
      <c r="V211" s="271"/>
      <c r="W211" s="271"/>
      <c r="X211" s="271"/>
      <c r="Y211" s="271"/>
      <c r="Z211" s="271"/>
      <c r="AA211" s="271"/>
      <c r="AB211" s="271"/>
      <c r="AC211" s="271"/>
      <c r="AD211" s="271"/>
      <c r="AE211" s="271"/>
      <c r="AF211" s="271"/>
      <c r="AG211" s="271"/>
      <c r="AH211" s="271"/>
      <c r="AI211" s="271"/>
      <c r="AJ211" s="271"/>
      <c r="AK211" s="271"/>
      <c r="AL211" s="271"/>
      <c r="AM211" s="271"/>
      <c r="AN211" s="271"/>
      <c r="AO211" s="271"/>
      <c r="AP211" s="271"/>
      <c r="AQ211" s="271"/>
      <c r="AR211" s="271"/>
      <c r="AS211" s="271"/>
      <c r="AT211" s="271"/>
    </row>
    <row r="212" spans="1:50" ht="27" customHeight="1" x14ac:dyDescent="0.55000000000000004">
      <c r="C212" s="232" t="s">
        <v>27</v>
      </c>
      <c r="D212" s="233"/>
      <c r="E212" s="233"/>
      <c r="F212" s="233"/>
      <c r="G212" s="233"/>
      <c r="H212" s="233"/>
      <c r="I212" s="233"/>
      <c r="J212" s="233"/>
      <c r="K212" s="233"/>
      <c r="L212" s="233"/>
      <c r="M212" s="233"/>
      <c r="N212" s="233"/>
      <c r="O212" s="233"/>
      <c r="P212" s="233"/>
      <c r="Q212" s="233"/>
      <c r="R212" s="233"/>
      <c r="S212" s="233"/>
      <c r="T212" s="233"/>
      <c r="U212" s="233"/>
      <c r="V212" s="233"/>
      <c r="W212" s="233"/>
      <c r="X212" s="233"/>
      <c r="Y212" s="233"/>
      <c r="Z212" s="233"/>
      <c r="AA212" s="233"/>
      <c r="AB212" s="233"/>
      <c r="AC212" s="233"/>
      <c r="AD212" s="233"/>
      <c r="AE212" s="233"/>
      <c r="AF212" s="233"/>
      <c r="AG212" s="233"/>
      <c r="AH212" s="233"/>
      <c r="AI212" s="233"/>
      <c r="AJ212" s="233"/>
      <c r="AK212" s="233"/>
      <c r="AL212" s="233"/>
      <c r="AM212" s="233"/>
      <c r="AN212" s="233"/>
      <c r="AO212" s="233"/>
      <c r="AP212" s="233"/>
      <c r="AQ212" s="233"/>
      <c r="AR212" s="233"/>
      <c r="AS212" s="233"/>
      <c r="AT212" s="233"/>
      <c r="AU212" s="233"/>
      <c r="AV212" s="233"/>
      <c r="AW212" s="233"/>
      <c r="AX212" s="234"/>
    </row>
    <row r="213" spans="1:50" ht="27" customHeight="1" x14ac:dyDescent="0.55000000000000004">
      <c r="C213" s="197"/>
      <c r="E213" s="237" t="s">
        <v>34</v>
      </c>
      <c r="F213" s="238"/>
      <c r="G213" s="238"/>
      <c r="H213" s="238"/>
      <c r="I213" s="238"/>
      <c r="J213" s="238"/>
      <c r="K213" s="238"/>
      <c r="L213" s="238"/>
      <c r="M213" s="238"/>
      <c r="N213" s="238"/>
      <c r="O213" s="238"/>
      <c r="P213" s="238"/>
      <c r="Q213" s="238"/>
      <c r="R213" s="238"/>
      <c r="S213" s="238"/>
      <c r="T213" s="238"/>
      <c r="U213" s="238"/>
      <c r="V213" s="238"/>
      <c r="W213" s="238"/>
      <c r="X213" s="238"/>
      <c r="Y213" s="238"/>
      <c r="Z213" s="238"/>
      <c r="AA213" s="238"/>
      <c r="AB213" s="238"/>
      <c r="AC213" s="238"/>
      <c r="AD213" s="238"/>
      <c r="AE213" s="238"/>
      <c r="AF213" s="238"/>
      <c r="AG213" s="238"/>
      <c r="AH213" s="238"/>
      <c r="AI213" s="238"/>
      <c r="AJ213" s="238"/>
      <c r="AK213" s="238"/>
      <c r="AL213" s="238"/>
      <c r="AM213" s="238"/>
      <c r="AN213" s="238"/>
      <c r="AO213" s="238"/>
      <c r="AP213" s="238"/>
      <c r="AQ213" s="346" t="str">
        <f>IF(耐震改修!H26&gt;0,耐震改修!H26,"")</f>
        <v/>
      </c>
      <c r="AR213" s="347"/>
      <c r="AS213" s="347"/>
      <c r="AT213" s="347"/>
      <c r="AU213" s="347"/>
      <c r="AV213" s="347"/>
      <c r="AW213" s="230" t="s">
        <v>569</v>
      </c>
      <c r="AX213" s="231"/>
    </row>
    <row r="214" spans="1:50" ht="27" customHeight="1" x14ac:dyDescent="0.55000000000000004">
      <c r="C214" s="197"/>
      <c r="E214" s="232" t="s">
        <v>35</v>
      </c>
      <c r="F214" s="233"/>
      <c r="G214" s="233"/>
      <c r="H214" s="233"/>
      <c r="I214" s="233"/>
      <c r="J214" s="233"/>
      <c r="K214" s="233"/>
      <c r="L214" s="233"/>
      <c r="M214" s="233"/>
      <c r="N214" s="233"/>
      <c r="O214" s="233"/>
      <c r="P214" s="233"/>
      <c r="Q214" s="233"/>
      <c r="R214" s="233"/>
      <c r="S214" s="233"/>
      <c r="T214" s="233"/>
      <c r="U214" s="233"/>
      <c r="V214" s="233"/>
      <c r="W214" s="233"/>
      <c r="X214" s="233"/>
      <c r="Y214" s="233"/>
      <c r="Z214" s="233"/>
      <c r="AA214" s="233"/>
      <c r="AB214" s="233"/>
      <c r="AC214" s="233"/>
      <c r="AD214" s="233"/>
      <c r="AE214" s="233"/>
      <c r="AF214" s="233"/>
      <c r="AG214" s="233"/>
      <c r="AH214" s="233"/>
      <c r="AI214" s="233"/>
      <c r="AJ214" s="233"/>
      <c r="AK214" s="233"/>
      <c r="AL214" s="233"/>
      <c r="AM214" s="233"/>
      <c r="AN214" s="233"/>
      <c r="AO214" s="233"/>
      <c r="AP214" s="233"/>
      <c r="AQ214" s="237" t="s">
        <v>628</v>
      </c>
      <c r="AR214" s="238"/>
      <c r="AS214" s="238"/>
      <c r="AT214" s="238"/>
      <c r="AU214" s="238"/>
      <c r="AV214" s="238"/>
      <c r="AW214" s="238"/>
      <c r="AX214" s="239"/>
    </row>
    <row r="215" spans="1:50" ht="27" customHeight="1" x14ac:dyDescent="0.55000000000000004">
      <c r="C215" s="197"/>
      <c r="E215" s="201"/>
      <c r="F215" s="202"/>
      <c r="G215" s="237" t="s">
        <v>20</v>
      </c>
      <c r="H215" s="238"/>
      <c r="I215" s="238"/>
      <c r="J215" s="238"/>
      <c r="K215" s="238"/>
      <c r="L215" s="238"/>
      <c r="M215" s="238"/>
      <c r="N215" s="238"/>
      <c r="O215" s="238"/>
      <c r="P215" s="238"/>
      <c r="Q215" s="239"/>
      <c r="R215" s="237" t="s">
        <v>22</v>
      </c>
      <c r="S215" s="238"/>
      <c r="T215" s="238"/>
      <c r="U215" s="238"/>
      <c r="V215" s="238"/>
      <c r="W215" s="238"/>
      <c r="X215" s="238"/>
      <c r="Y215" s="238"/>
      <c r="Z215" s="238"/>
      <c r="AA215" s="238"/>
      <c r="AB215" s="238"/>
      <c r="AC215" s="238"/>
      <c r="AD215" s="238"/>
      <c r="AE215" s="238"/>
      <c r="AF215" s="238"/>
      <c r="AG215" s="238"/>
      <c r="AH215" s="238"/>
      <c r="AI215" s="238"/>
      <c r="AJ215" s="238"/>
      <c r="AK215" s="238"/>
      <c r="AL215" s="238"/>
      <c r="AM215" s="238"/>
      <c r="AN215" s="238"/>
      <c r="AO215" s="238"/>
      <c r="AP215" s="238"/>
      <c r="AQ215" s="328">
        <f>耐震改修!H28</f>
        <v>0</v>
      </c>
      <c r="AR215" s="329"/>
      <c r="AS215" s="329"/>
      <c r="AT215" s="329"/>
      <c r="AU215" s="329"/>
      <c r="AV215" s="329"/>
      <c r="AW215" s="230" t="s">
        <v>569</v>
      </c>
      <c r="AX215" s="231"/>
    </row>
    <row r="216" spans="1:50" ht="27" customHeight="1" x14ac:dyDescent="0.55000000000000004">
      <c r="C216" s="197"/>
      <c r="E216" s="237" t="s">
        <v>36</v>
      </c>
      <c r="F216" s="238"/>
      <c r="G216" s="238"/>
      <c r="H216" s="238"/>
      <c r="I216" s="238"/>
      <c r="J216" s="238"/>
      <c r="K216" s="238"/>
      <c r="L216" s="238"/>
      <c r="M216" s="238"/>
      <c r="N216" s="238"/>
      <c r="O216" s="238"/>
      <c r="P216" s="238"/>
      <c r="Q216" s="238"/>
      <c r="R216" s="238"/>
      <c r="S216" s="238"/>
      <c r="T216" s="238"/>
      <c r="U216" s="238"/>
      <c r="V216" s="238"/>
      <c r="W216" s="238"/>
      <c r="X216" s="238"/>
      <c r="Y216" s="238"/>
      <c r="Z216" s="238"/>
      <c r="AA216" s="238"/>
      <c r="AB216" s="238"/>
      <c r="AC216" s="238"/>
      <c r="AD216" s="238"/>
      <c r="AE216" s="238"/>
      <c r="AF216" s="238"/>
      <c r="AG216" s="238"/>
      <c r="AH216" s="238"/>
      <c r="AI216" s="238"/>
      <c r="AJ216" s="238"/>
      <c r="AK216" s="238"/>
      <c r="AL216" s="238"/>
      <c r="AM216" s="238"/>
      <c r="AN216" s="238"/>
      <c r="AO216" s="238"/>
      <c r="AP216" s="238"/>
      <c r="AQ216" s="328" t="str">
        <f>IF(AQ213&gt;0,IF(AQ213-AQ215&gt;0,AQ213-AQ215,0),"")</f>
        <v/>
      </c>
      <c r="AR216" s="329"/>
      <c r="AS216" s="329"/>
      <c r="AT216" s="329"/>
      <c r="AU216" s="329"/>
      <c r="AV216" s="329"/>
      <c r="AW216" s="230" t="s">
        <v>569</v>
      </c>
      <c r="AX216" s="231"/>
    </row>
    <row r="217" spans="1:50" ht="27" customHeight="1" x14ac:dyDescent="0.55000000000000004">
      <c r="C217" s="197"/>
      <c r="E217" s="237" t="s">
        <v>37</v>
      </c>
      <c r="F217" s="238"/>
      <c r="G217" s="238"/>
      <c r="H217" s="238"/>
      <c r="I217" s="238"/>
      <c r="J217" s="238"/>
      <c r="K217" s="238"/>
      <c r="L217" s="238"/>
      <c r="M217" s="238"/>
      <c r="N217" s="238"/>
      <c r="O217" s="238"/>
      <c r="P217" s="238"/>
      <c r="Q217" s="238"/>
      <c r="R217" s="238"/>
      <c r="S217" s="238"/>
      <c r="T217" s="238"/>
      <c r="U217" s="238"/>
      <c r="V217" s="238"/>
      <c r="W217" s="238"/>
      <c r="X217" s="238"/>
      <c r="Y217" s="238"/>
      <c r="Z217" s="238"/>
      <c r="AA217" s="238"/>
      <c r="AB217" s="238"/>
      <c r="AC217" s="238"/>
      <c r="AD217" s="238"/>
      <c r="AE217" s="238"/>
      <c r="AF217" s="238"/>
      <c r="AG217" s="238"/>
      <c r="AH217" s="238"/>
      <c r="AI217" s="238"/>
      <c r="AJ217" s="238"/>
      <c r="AK217" s="238"/>
      <c r="AL217" s="238"/>
      <c r="AM217" s="238"/>
      <c r="AN217" s="238"/>
      <c r="AO217" s="238"/>
      <c r="AP217" s="238"/>
      <c r="AQ217" s="328" t="str">
        <f>IF(AQ216&gt;2500000,2500000,AQ216)</f>
        <v/>
      </c>
      <c r="AR217" s="329"/>
      <c r="AS217" s="329"/>
      <c r="AT217" s="329"/>
      <c r="AU217" s="329"/>
      <c r="AV217" s="329"/>
      <c r="AW217" s="230" t="s">
        <v>569</v>
      </c>
      <c r="AX217" s="231"/>
    </row>
    <row r="218" spans="1:50" ht="27" customHeight="1" x14ac:dyDescent="0.55000000000000004">
      <c r="C218" s="201"/>
      <c r="D218" s="202"/>
      <c r="E218" s="237" t="s">
        <v>33</v>
      </c>
      <c r="F218" s="238"/>
      <c r="G218" s="238"/>
      <c r="H218" s="238"/>
      <c r="I218" s="238"/>
      <c r="J218" s="238"/>
      <c r="K218" s="238"/>
      <c r="L218" s="238"/>
      <c r="M218" s="238"/>
      <c r="N218" s="238"/>
      <c r="O218" s="238"/>
      <c r="P218" s="238"/>
      <c r="Q218" s="238"/>
      <c r="R218" s="238"/>
      <c r="S218" s="238"/>
      <c r="T218" s="238"/>
      <c r="U218" s="238"/>
      <c r="V218" s="238"/>
      <c r="W218" s="238"/>
      <c r="X218" s="238"/>
      <c r="Y218" s="238"/>
      <c r="Z218" s="238"/>
      <c r="AA218" s="238"/>
      <c r="AB218" s="238"/>
      <c r="AC218" s="238"/>
      <c r="AD218" s="238"/>
      <c r="AE218" s="238"/>
      <c r="AF218" s="238"/>
      <c r="AG218" s="238"/>
      <c r="AH218" s="238"/>
      <c r="AI218" s="238"/>
      <c r="AJ218" s="238"/>
      <c r="AK218" s="238"/>
      <c r="AL218" s="238"/>
      <c r="AM218" s="238"/>
      <c r="AN218" s="238"/>
      <c r="AO218" s="238"/>
      <c r="AP218" s="238"/>
      <c r="AQ218" s="328" t="str">
        <f>IF(AQ213&gt;0,IF(AQ216-AQ217&gt;0,AQ216-AQ217,0),"")</f>
        <v/>
      </c>
      <c r="AR218" s="329"/>
      <c r="AS218" s="329"/>
      <c r="AT218" s="329"/>
      <c r="AU218" s="329"/>
      <c r="AV218" s="329"/>
      <c r="AW218" s="230" t="s">
        <v>569</v>
      </c>
      <c r="AX218" s="231"/>
    </row>
    <row r="219" spans="1:50" ht="27" customHeight="1" x14ac:dyDescent="0.55000000000000004">
      <c r="C219" s="232" t="s">
        <v>28</v>
      </c>
      <c r="D219" s="233"/>
      <c r="E219" s="233"/>
      <c r="F219" s="233"/>
      <c r="G219" s="233"/>
      <c r="H219" s="233"/>
      <c r="I219" s="233"/>
      <c r="J219" s="233"/>
      <c r="K219" s="233"/>
      <c r="L219" s="233"/>
      <c r="M219" s="233"/>
      <c r="N219" s="233"/>
      <c r="O219" s="233"/>
      <c r="P219" s="233"/>
      <c r="Q219" s="233"/>
      <c r="R219" s="233"/>
      <c r="S219" s="233"/>
      <c r="T219" s="233"/>
      <c r="U219" s="233"/>
      <c r="V219" s="233"/>
      <c r="W219" s="233"/>
      <c r="X219" s="233"/>
      <c r="Y219" s="233"/>
      <c r="Z219" s="233"/>
      <c r="AA219" s="233"/>
      <c r="AB219" s="233"/>
      <c r="AC219" s="233"/>
      <c r="AD219" s="233"/>
      <c r="AE219" s="233"/>
      <c r="AF219" s="233"/>
      <c r="AG219" s="233"/>
      <c r="AH219" s="233"/>
      <c r="AI219" s="233"/>
      <c r="AJ219" s="233"/>
      <c r="AK219" s="233"/>
      <c r="AL219" s="233"/>
      <c r="AM219" s="233"/>
      <c r="AN219" s="233"/>
      <c r="AO219" s="233"/>
      <c r="AP219" s="233"/>
      <c r="AQ219" s="233"/>
      <c r="AR219" s="233"/>
      <c r="AS219" s="233"/>
      <c r="AT219" s="233"/>
      <c r="AU219" s="233"/>
      <c r="AV219" s="233"/>
      <c r="AW219" s="233"/>
      <c r="AX219" s="234"/>
    </row>
    <row r="220" spans="1:50" ht="27" customHeight="1" x14ac:dyDescent="0.55000000000000004">
      <c r="C220" s="194"/>
      <c r="D220" s="193"/>
      <c r="E220" s="221" t="s">
        <v>38</v>
      </c>
      <c r="F220" s="222"/>
      <c r="G220" s="222"/>
      <c r="H220" s="222"/>
      <c r="I220" s="222"/>
      <c r="J220" s="222"/>
      <c r="K220" s="222"/>
      <c r="L220" s="222"/>
      <c r="M220" s="222"/>
      <c r="N220" s="222"/>
      <c r="O220" s="222"/>
      <c r="P220" s="222"/>
      <c r="Q220" s="222"/>
      <c r="R220" s="222"/>
      <c r="S220" s="222"/>
      <c r="T220" s="222"/>
      <c r="U220" s="222"/>
      <c r="V220" s="222"/>
      <c r="W220" s="222"/>
      <c r="X220" s="222"/>
      <c r="Y220" s="222"/>
      <c r="Z220" s="222"/>
      <c r="AA220" s="222"/>
      <c r="AB220" s="222"/>
      <c r="AC220" s="222"/>
      <c r="AD220" s="222"/>
      <c r="AE220" s="222"/>
      <c r="AF220" s="222"/>
      <c r="AG220" s="222"/>
      <c r="AH220" s="222"/>
      <c r="AI220" s="222"/>
      <c r="AJ220" s="222"/>
      <c r="AK220" s="222"/>
      <c r="AL220" s="222"/>
      <c r="AM220" s="222"/>
      <c r="AN220" s="222"/>
      <c r="AO220" s="222"/>
      <c r="AP220" s="222"/>
      <c r="AQ220" s="328" t="str">
        <f>IF(バリアフリー改修!H51&gt;0,バリアフリー改修!H51,"")</f>
        <v/>
      </c>
      <c r="AR220" s="329"/>
      <c r="AS220" s="329"/>
      <c r="AT220" s="329"/>
      <c r="AU220" s="329"/>
      <c r="AV220" s="329"/>
      <c r="AW220" s="230" t="s">
        <v>569</v>
      </c>
      <c r="AX220" s="231"/>
    </row>
    <row r="221" spans="1:50" ht="27" customHeight="1" x14ac:dyDescent="0.55000000000000004">
      <c r="C221" s="194"/>
      <c r="D221" s="193"/>
      <c r="E221" s="249" t="s">
        <v>39</v>
      </c>
      <c r="F221" s="250"/>
      <c r="G221" s="250"/>
      <c r="H221" s="250"/>
      <c r="I221" s="250"/>
      <c r="J221" s="250"/>
      <c r="K221" s="250"/>
      <c r="L221" s="250"/>
      <c r="M221" s="250"/>
      <c r="N221" s="250"/>
      <c r="O221" s="250"/>
      <c r="P221" s="250"/>
      <c r="Q221" s="250"/>
      <c r="R221" s="250"/>
      <c r="S221" s="250"/>
      <c r="T221" s="250"/>
      <c r="U221" s="250"/>
      <c r="V221" s="250"/>
      <c r="W221" s="250"/>
      <c r="X221" s="250"/>
      <c r="Y221" s="250"/>
      <c r="Z221" s="250"/>
      <c r="AA221" s="250"/>
      <c r="AB221" s="250"/>
      <c r="AC221" s="250"/>
      <c r="AD221" s="250"/>
      <c r="AE221" s="250"/>
      <c r="AF221" s="250"/>
      <c r="AG221" s="250"/>
      <c r="AH221" s="250"/>
      <c r="AI221" s="250"/>
      <c r="AJ221" s="250"/>
      <c r="AK221" s="250"/>
      <c r="AL221" s="250"/>
      <c r="AM221" s="250"/>
      <c r="AN221" s="250"/>
      <c r="AO221" s="250"/>
      <c r="AP221" s="251"/>
      <c r="AQ221" s="237" t="s">
        <v>628</v>
      </c>
      <c r="AR221" s="238"/>
      <c r="AS221" s="238"/>
      <c r="AT221" s="238"/>
      <c r="AU221" s="238"/>
      <c r="AV221" s="238"/>
      <c r="AW221" s="238"/>
      <c r="AX221" s="239"/>
    </row>
    <row r="222" spans="1:50" ht="27" customHeight="1" x14ac:dyDescent="0.55000000000000004">
      <c r="C222" s="194"/>
      <c r="D222" s="193"/>
      <c r="E222" s="201"/>
      <c r="F222" s="202"/>
      <c r="G222" s="237" t="s">
        <v>20</v>
      </c>
      <c r="H222" s="238"/>
      <c r="I222" s="238"/>
      <c r="J222" s="238"/>
      <c r="K222" s="238"/>
      <c r="L222" s="238"/>
      <c r="M222" s="238"/>
      <c r="N222" s="238"/>
      <c r="O222" s="238"/>
      <c r="P222" s="238"/>
      <c r="Q222" s="238"/>
      <c r="R222" s="239"/>
      <c r="S222" s="237" t="s">
        <v>22</v>
      </c>
      <c r="T222" s="238"/>
      <c r="U222" s="238"/>
      <c r="V222" s="238"/>
      <c r="W222" s="238"/>
      <c r="X222" s="238"/>
      <c r="Y222" s="238"/>
      <c r="Z222" s="238"/>
      <c r="AA222" s="238"/>
      <c r="AB222" s="238"/>
      <c r="AC222" s="238"/>
      <c r="AD222" s="238"/>
      <c r="AE222" s="238"/>
      <c r="AF222" s="238"/>
      <c r="AG222" s="238"/>
      <c r="AH222" s="238"/>
      <c r="AI222" s="238"/>
      <c r="AJ222" s="238"/>
      <c r="AK222" s="238"/>
      <c r="AL222" s="238"/>
      <c r="AM222" s="238"/>
      <c r="AN222" s="238"/>
      <c r="AO222" s="238"/>
      <c r="AP222" s="238"/>
      <c r="AQ222" s="328">
        <f>バリアフリー改修!H53</f>
        <v>0</v>
      </c>
      <c r="AR222" s="329"/>
      <c r="AS222" s="329"/>
      <c r="AT222" s="329"/>
      <c r="AU222" s="329"/>
      <c r="AV222" s="329"/>
      <c r="AW222" s="230" t="s">
        <v>569</v>
      </c>
      <c r="AX222" s="231"/>
    </row>
    <row r="223" spans="1:50" ht="27" customHeight="1" x14ac:dyDescent="0.55000000000000004">
      <c r="C223" s="194"/>
      <c r="D223" s="193"/>
      <c r="E223" s="221" t="s">
        <v>32</v>
      </c>
      <c r="F223" s="222"/>
      <c r="G223" s="222"/>
      <c r="H223" s="222"/>
      <c r="I223" s="222"/>
      <c r="J223" s="222"/>
      <c r="K223" s="222"/>
      <c r="L223" s="222"/>
      <c r="M223" s="222"/>
      <c r="N223" s="222"/>
      <c r="O223" s="222"/>
      <c r="P223" s="222"/>
      <c r="Q223" s="222"/>
      <c r="R223" s="222"/>
      <c r="S223" s="222"/>
      <c r="T223" s="222"/>
      <c r="U223" s="222"/>
      <c r="V223" s="222"/>
      <c r="W223" s="222"/>
      <c r="X223" s="222"/>
      <c r="Y223" s="222"/>
      <c r="Z223" s="222"/>
      <c r="AA223" s="222"/>
      <c r="AB223" s="222"/>
      <c r="AC223" s="222"/>
      <c r="AD223" s="222"/>
      <c r="AE223" s="222"/>
      <c r="AF223" s="222"/>
      <c r="AG223" s="222"/>
      <c r="AH223" s="222"/>
      <c r="AI223" s="222"/>
      <c r="AJ223" s="222"/>
      <c r="AK223" s="222"/>
      <c r="AL223" s="222"/>
      <c r="AM223" s="222"/>
      <c r="AN223" s="222"/>
      <c r="AO223" s="222"/>
      <c r="AP223" s="222"/>
      <c r="AQ223" s="328" t="str">
        <f>IF(AQ220&gt;0,IF(AQ220-AQ222&gt;500000,AQ220-AQ222,0),"")</f>
        <v/>
      </c>
      <c r="AR223" s="329"/>
      <c r="AS223" s="329"/>
      <c r="AT223" s="329"/>
      <c r="AU223" s="329"/>
      <c r="AV223" s="329"/>
      <c r="AW223" s="230" t="s">
        <v>569</v>
      </c>
      <c r="AX223" s="231"/>
    </row>
    <row r="224" spans="1:50" ht="27" customHeight="1" x14ac:dyDescent="0.55000000000000004">
      <c r="C224" s="194"/>
      <c r="D224" s="193"/>
      <c r="E224" s="221" t="s">
        <v>40</v>
      </c>
      <c r="F224" s="222"/>
      <c r="G224" s="222"/>
      <c r="H224" s="222"/>
      <c r="I224" s="222"/>
      <c r="J224" s="222"/>
      <c r="K224" s="222"/>
      <c r="L224" s="222"/>
      <c r="M224" s="222"/>
      <c r="N224" s="222"/>
      <c r="O224" s="222"/>
      <c r="P224" s="222"/>
      <c r="Q224" s="222"/>
      <c r="R224" s="222"/>
      <c r="S224" s="222"/>
      <c r="T224" s="222"/>
      <c r="U224" s="222"/>
      <c r="V224" s="222"/>
      <c r="W224" s="222"/>
      <c r="X224" s="222"/>
      <c r="Y224" s="222"/>
      <c r="Z224" s="222"/>
      <c r="AA224" s="222"/>
      <c r="AB224" s="222"/>
      <c r="AC224" s="222"/>
      <c r="AD224" s="222"/>
      <c r="AE224" s="222"/>
      <c r="AF224" s="222"/>
      <c r="AG224" s="222"/>
      <c r="AH224" s="222"/>
      <c r="AI224" s="222"/>
      <c r="AJ224" s="222"/>
      <c r="AK224" s="222"/>
      <c r="AL224" s="222"/>
      <c r="AM224" s="222"/>
      <c r="AN224" s="222"/>
      <c r="AO224" s="222"/>
      <c r="AP224" s="223"/>
      <c r="AQ224" s="328" t="str">
        <f>IF(AQ223&gt;2000000,2000000,AQ223)</f>
        <v/>
      </c>
      <c r="AR224" s="329"/>
      <c r="AS224" s="329"/>
      <c r="AT224" s="329"/>
      <c r="AU224" s="329"/>
      <c r="AV224" s="329"/>
      <c r="AW224" s="230" t="s">
        <v>569</v>
      </c>
      <c r="AX224" s="231"/>
    </row>
    <row r="225" spans="3:50" ht="27" customHeight="1" x14ac:dyDescent="0.55000000000000004">
      <c r="C225" s="195"/>
      <c r="D225" s="196"/>
      <c r="E225" s="221" t="s">
        <v>33</v>
      </c>
      <c r="F225" s="222"/>
      <c r="G225" s="222"/>
      <c r="H225" s="222"/>
      <c r="I225" s="222"/>
      <c r="J225" s="222"/>
      <c r="K225" s="222"/>
      <c r="L225" s="222"/>
      <c r="M225" s="222"/>
      <c r="N225" s="222"/>
      <c r="O225" s="222"/>
      <c r="P225" s="222"/>
      <c r="Q225" s="222"/>
      <c r="R225" s="222"/>
      <c r="S225" s="222"/>
      <c r="T225" s="222"/>
      <c r="U225" s="222"/>
      <c r="V225" s="222"/>
      <c r="W225" s="222"/>
      <c r="X225" s="222"/>
      <c r="Y225" s="222"/>
      <c r="Z225" s="222"/>
      <c r="AA225" s="222"/>
      <c r="AB225" s="222"/>
      <c r="AC225" s="222"/>
      <c r="AD225" s="222"/>
      <c r="AE225" s="222"/>
      <c r="AF225" s="222"/>
      <c r="AG225" s="222"/>
      <c r="AH225" s="222"/>
      <c r="AI225" s="222"/>
      <c r="AJ225" s="222"/>
      <c r="AK225" s="222"/>
      <c r="AL225" s="222"/>
      <c r="AM225" s="222"/>
      <c r="AN225" s="222"/>
      <c r="AO225" s="222"/>
      <c r="AP225" s="223"/>
      <c r="AQ225" s="328" t="str">
        <f>IF(AQ220&gt;0,IF(AQ223-AQ224&gt;0,AQ223-AQ224,0),"")</f>
        <v/>
      </c>
      <c r="AR225" s="329"/>
      <c r="AS225" s="329"/>
      <c r="AT225" s="329"/>
      <c r="AU225" s="329"/>
      <c r="AV225" s="329"/>
      <c r="AW225" s="230" t="s">
        <v>569</v>
      </c>
      <c r="AX225" s="231"/>
    </row>
    <row r="226" spans="3:50" ht="27" customHeight="1" x14ac:dyDescent="0.55000000000000004">
      <c r="C226" s="249" t="s">
        <v>29</v>
      </c>
      <c r="D226" s="250"/>
      <c r="E226" s="250"/>
      <c r="F226" s="250"/>
      <c r="G226" s="250"/>
      <c r="H226" s="250"/>
      <c r="I226" s="250"/>
      <c r="J226" s="250"/>
      <c r="K226" s="250"/>
      <c r="L226" s="250"/>
      <c r="M226" s="250"/>
      <c r="N226" s="250"/>
      <c r="O226" s="250"/>
      <c r="P226" s="250"/>
      <c r="Q226" s="250"/>
      <c r="R226" s="250"/>
      <c r="S226" s="250"/>
      <c r="T226" s="250"/>
      <c r="U226" s="250"/>
      <c r="V226" s="250"/>
      <c r="W226" s="250"/>
      <c r="X226" s="250"/>
      <c r="Y226" s="250"/>
      <c r="Z226" s="250"/>
      <c r="AA226" s="250"/>
      <c r="AB226" s="250"/>
      <c r="AC226" s="250"/>
      <c r="AD226" s="250"/>
      <c r="AE226" s="250"/>
      <c r="AF226" s="250"/>
      <c r="AG226" s="250"/>
      <c r="AH226" s="250"/>
      <c r="AI226" s="250"/>
      <c r="AJ226" s="250"/>
      <c r="AK226" s="250"/>
      <c r="AL226" s="250"/>
      <c r="AM226" s="250"/>
      <c r="AN226" s="250"/>
      <c r="AO226" s="250"/>
      <c r="AP226" s="250"/>
      <c r="AQ226" s="250"/>
      <c r="AR226" s="250"/>
      <c r="AS226" s="250"/>
      <c r="AT226" s="250"/>
      <c r="AU226" s="250"/>
      <c r="AV226" s="250"/>
      <c r="AW226" s="250"/>
      <c r="AX226" s="251"/>
    </row>
    <row r="227" spans="3:50" ht="27" customHeight="1" x14ac:dyDescent="0.55000000000000004">
      <c r="C227" s="194"/>
      <c r="D227" s="193"/>
      <c r="E227" s="221" t="s">
        <v>30</v>
      </c>
      <c r="F227" s="222"/>
      <c r="G227" s="222"/>
      <c r="H227" s="222"/>
      <c r="I227" s="222"/>
      <c r="J227" s="222"/>
      <c r="K227" s="222"/>
      <c r="L227" s="222"/>
      <c r="M227" s="222"/>
      <c r="N227" s="222"/>
      <c r="O227" s="222"/>
      <c r="P227" s="222"/>
      <c r="Q227" s="222"/>
      <c r="R227" s="222"/>
      <c r="S227" s="222"/>
      <c r="T227" s="222"/>
      <c r="U227" s="222"/>
      <c r="V227" s="222"/>
      <c r="W227" s="222"/>
      <c r="X227" s="222"/>
      <c r="Y227" s="222"/>
      <c r="Z227" s="222"/>
      <c r="AA227" s="222"/>
      <c r="AB227" s="222"/>
      <c r="AC227" s="222"/>
      <c r="AD227" s="222"/>
      <c r="AE227" s="222"/>
      <c r="AF227" s="222"/>
      <c r="AG227" s="222"/>
      <c r="AH227" s="222"/>
      <c r="AI227" s="222"/>
      <c r="AJ227" s="222"/>
      <c r="AK227" s="222"/>
      <c r="AL227" s="222"/>
      <c r="AM227" s="222"/>
      <c r="AN227" s="222"/>
      <c r="AO227" s="222"/>
      <c r="AP227" s="223"/>
      <c r="AQ227" s="328" t="str">
        <f>IF(省エネ改修!J51&gt;0,省エネ改修!J51,"")</f>
        <v/>
      </c>
      <c r="AR227" s="329"/>
      <c r="AS227" s="329"/>
      <c r="AT227" s="329"/>
      <c r="AU227" s="329"/>
      <c r="AV227" s="329"/>
      <c r="AW227" s="230" t="s">
        <v>569</v>
      </c>
      <c r="AX227" s="231"/>
    </row>
    <row r="228" spans="3:50" ht="27" customHeight="1" x14ac:dyDescent="0.55000000000000004">
      <c r="C228" s="194"/>
      <c r="D228" s="193"/>
      <c r="E228" s="249" t="s">
        <v>31</v>
      </c>
      <c r="F228" s="250"/>
      <c r="G228" s="250"/>
      <c r="H228" s="250"/>
      <c r="I228" s="250"/>
      <c r="J228" s="250"/>
      <c r="K228" s="250"/>
      <c r="L228" s="250"/>
      <c r="M228" s="250"/>
      <c r="N228" s="250"/>
      <c r="O228" s="250"/>
      <c r="P228" s="250"/>
      <c r="Q228" s="250"/>
      <c r="R228" s="250"/>
      <c r="S228" s="250"/>
      <c r="T228" s="250"/>
      <c r="U228" s="250"/>
      <c r="V228" s="250"/>
      <c r="W228" s="250"/>
      <c r="X228" s="250"/>
      <c r="Y228" s="250"/>
      <c r="Z228" s="250"/>
      <c r="AA228" s="250"/>
      <c r="AB228" s="250"/>
      <c r="AC228" s="250"/>
      <c r="AD228" s="250"/>
      <c r="AE228" s="250"/>
      <c r="AF228" s="250"/>
      <c r="AG228" s="250"/>
      <c r="AH228" s="250"/>
      <c r="AI228" s="250"/>
      <c r="AJ228" s="250"/>
      <c r="AK228" s="250"/>
      <c r="AL228" s="250"/>
      <c r="AM228" s="250"/>
      <c r="AN228" s="250"/>
      <c r="AO228" s="250"/>
      <c r="AP228" s="251"/>
      <c r="AQ228" s="237" t="s">
        <v>628</v>
      </c>
      <c r="AR228" s="238"/>
      <c r="AS228" s="238"/>
      <c r="AT228" s="238"/>
      <c r="AU228" s="238"/>
      <c r="AV228" s="238"/>
      <c r="AW228" s="238"/>
      <c r="AX228" s="239"/>
    </row>
    <row r="229" spans="3:50" ht="27" customHeight="1" x14ac:dyDescent="0.55000000000000004">
      <c r="C229" s="194"/>
      <c r="D229" s="193"/>
      <c r="E229" s="195"/>
      <c r="F229" s="196"/>
      <c r="G229" s="221" t="s">
        <v>20</v>
      </c>
      <c r="H229" s="222"/>
      <c r="I229" s="222"/>
      <c r="J229" s="222"/>
      <c r="K229" s="222"/>
      <c r="L229" s="222"/>
      <c r="M229" s="222"/>
      <c r="N229" s="222"/>
      <c r="O229" s="222"/>
      <c r="P229" s="222"/>
      <c r="Q229" s="222"/>
      <c r="R229" s="223"/>
      <c r="S229" s="237" t="s">
        <v>22</v>
      </c>
      <c r="T229" s="238"/>
      <c r="U229" s="238"/>
      <c r="V229" s="238"/>
      <c r="W229" s="238"/>
      <c r="X229" s="238"/>
      <c r="Y229" s="238"/>
      <c r="Z229" s="238"/>
      <c r="AA229" s="238"/>
      <c r="AB229" s="238"/>
      <c r="AC229" s="238"/>
      <c r="AD229" s="238"/>
      <c r="AE229" s="238"/>
      <c r="AF229" s="238"/>
      <c r="AG229" s="238"/>
      <c r="AH229" s="238"/>
      <c r="AI229" s="238"/>
      <c r="AJ229" s="238"/>
      <c r="AK229" s="238"/>
      <c r="AL229" s="238"/>
      <c r="AM229" s="238"/>
      <c r="AN229" s="238"/>
      <c r="AO229" s="238"/>
      <c r="AP229" s="238"/>
      <c r="AQ229" s="328">
        <f>省エネ改修!J53</f>
        <v>0</v>
      </c>
      <c r="AR229" s="329"/>
      <c r="AS229" s="329"/>
      <c r="AT229" s="329"/>
      <c r="AU229" s="329"/>
      <c r="AV229" s="329"/>
      <c r="AW229" s="230" t="s">
        <v>569</v>
      </c>
      <c r="AX229" s="231"/>
    </row>
    <row r="230" spans="3:50" ht="27" customHeight="1" x14ac:dyDescent="0.55000000000000004">
      <c r="C230" s="194"/>
      <c r="D230" s="193"/>
      <c r="E230" s="221" t="s">
        <v>32</v>
      </c>
      <c r="F230" s="222"/>
      <c r="G230" s="222"/>
      <c r="H230" s="222"/>
      <c r="I230" s="222"/>
      <c r="J230" s="222"/>
      <c r="K230" s="222"/>
      <c r="L230" s="222"/>
      <c r="M230" s="222"/>
      <c r="N230" s="222"/>
      <c r="O230" s="222"/>
      <c r="P230" s="222"/>
      <c r="Q230" s="222"/>
      <c r="R230" s="222"/>
      <c r="S230" s="222"/>
      <c r="T230" s="222"/>
      <c r="U230" s="222"/>
      <c r="V230" s="222"/>
      <c r="W230" s="222"/>
      <c r="X230" s="222"/>
      <c r="Y230" s="222"/>
      <c r="Z230" s="222"/>
      <c r="AA230" s="222"/>
      <c r="AB230" s="222"/>
      <c r="AC230" s="222"/>
      <c r="AD230" s="222"/>
      <c r="AE230" s="222"/>
      <c r="AF230" s="222"/>
      <c r="AG230" s="222"/>
      <c r="AH230" s="222"/>
      <c r="AI230" s="222"/>
      <c r="AJ230" s="222"/>
      <c r="AK230" s="222"/>
      <c r="AL230" s="222"/>
      <c r="AM230" s="222"/>
      <c r="AN230" s="222"/>
      <c r="AO230" s="222"/>
      <c r="AP230" s="223"/>
      <c r="AQ230" s="328" t="str">
        <f>IF(AQ227&gt;0,IF(AQ227-AQ229&gt;500000,AQ227-AQ229,0),"")</f>
        <v/>
      </c>
      <c r="AR230" s="329"/>
      <c r="AS230" s="329"/>
      <c r="AT230" s="329"/>
      <c r="AU230" s="329"/>
      <c r="AV230" s="329"/>
      <c r="AW230" s="230" t="s">
        <v>569</v>
      </c>
      <c r="AX230" s="231"/>
    </row>
    <row r="231" spans="3:50" ht="45" customHeight="1" x14ac:dyDescent="0.55000000000000004">
      <c r="C231" s="194"/>
      <c r="D231" s="193"/>
      <c r="E231" s="221" t="s">
        <v>629</v>
      </c>
      <c r="F231" s="222"/>
      <c r="G231" s="222"/>
      <c r="H231" s="222"/>
      <c r="I231" s="222"/>
      <c r="J231" s="222"/>
      <c r="K231" s="222"/>
      <c r="L231" s="222"/>
      <c r="M231" s="222"/>
      <c r="N231" s="222"/>
      <c r="O231" s="222"/>
      <c r="P231" s="222"/>
      <c r="Q231" s="222"/>
      <c r="R231" s="222"/>
      <c r="S231" s="222"/>
      <c r="T231" s="222"/>
      <c r="U231" s="222"/>
      <c r="V231" s="222"/>
      <c r="W231" s="222"/>
      <c r="X231" s="222"/>
      <c r="Y231" s="222"/>
      <c r="Z231" s="222"/>
      <c r="AA231" s="222"/>
      <c r="AB231" s="222"/>
      <c r="AC231" s="222"/>
      <c r="AD231" s="222"/>
      <c r="AE231" s="222"/>
      <c r="AF231" s="222"/>
      <c r="AG231" s="222"/>
      <c r="AH231" s="222"/>
      <c r="AI231" s="222"/>
      <c r="AJ231" s="222"/>
      <c r="AK231" s="222"/>
      <c r="AL231" s="222"/>
      <c r="AM231" s="222"/>
      <c r="AN231" s="222"/>
      <c r="AO231" s="222"/>
      <c r="AP231" s="223"/>
      <c r="AQ231" s="328" t="str">
        <f>IF(ISNUMBER(#REF!),IF(AQ230&gt;=3500000,3500000,AQ230),IF(AQ230&gt;=2500000,2500000,AQ230))</f>
        <v/>
      </c>
      <c r="AR231" s="329"/>
      <c r="AS231" s="329"/>
      <c r="AT231" s="329"/>
      <c r="AU231" s="329"/>
      <c r="AV231" s="329"/>
      <c r="AW231" s="230" t="s">
        <v>569</v>
      </c>
      <c r="AX231" s="231"/>
    </row>
    <row r="232" spans="3:50" ht="27" customHeight="1" x14ac:dyDescent="0.55000000000000004">
      <c r="C232" s="195"/>
      <c r="D232" s="196"/>
      <c r="E232" s="221" t="s">
        <v>33</v>
      </c>
      <c r="F232" s="222"/>
      <c r="G232" s="222"/>
      <c r="H232" s="222"/>
      <c r="I232" s="222"/>
      <c r="J232" s="222"/>
      <c r="K232" s="222"/>
      <c r="L232" s="222"/>
      <c r="M232" s="222"/>
      <c r="N232" s="222"/>
      <c r="O232" s="222"/>
      <c r="P232" s="222"/>
      <c r="Q232" s="222"/>
      <c r="R232" s="222"/>
      <c r="S232" s="222"/>
      <c r="T232" s="222"/>
      <c r="U232" s="222"/>
      <c r="V232" s="222"/>
      <c r="W232" s="222"/>
      <c r="X232" s="222"/>
      <c r="Y232" s="222"/>
      <c r="Z232" s="222"/>
      <c r="AA232" s="222"/>
      <c r="AB232" s="222"/>
      <c r="AC232" s="222"/>
      <c r="AD232" s="222"/>
      <c r="AE232" s="222"/>
      <c r="AF232" s="222"/>
      <c r="AG232" s="222"/>
      <c r="AH232" s="222"/>
      <c r="AI232" s="222"/>
      <c r="AJ232" s="222"/>
      <c r="AK232" s="222"/>
      <c r="AL232" s="222"/>
      <c r="AM232" s="222"/>
      <c r="AN232" s="222"/>
      <c r="AO232" s="222"/>
      <c r="AP232" s="223"/>
      <c r="AQ232" s="328" t="str">
        <f>IF(AQ227&gt;0,IF(AQ230-AQ231&gt;0,AQ230-AQ231,0),"")</f>
        <v/>
      </c>
      <c r="AR232" s="329"/>
      <c r="AS232" s="329"/>
      <c r="AT232" s="329"/>
      <c r="AU232" s="329"/>
      <c r="AV232" s="329"/>
      <c r="AW232" s="230" t="s">
        <v>569</v>
      </c>
      <c r="AX232" s="231"/>
    </row>
    <row r="233" spans="3:50" ht="27" customHeight="1" x14ac:dyDescent="0.55000000000000004">
      <c r="C233" s="249" t="s">
        <v>41</v>
      </c>
      <c r="D233" s="250"/>
      <c r="E233" s="250"/>
      <c r="F233" s="250"/>
      <c r="G233" s="250"/>
      <c r="H233" s="250"/>
      <c r="I233" s="250"/>
      <c r="J233" s="250"/>
      <c r="K233" s="250"/>
      <c r="L233" s="250"/>
      <c r="M233" s="250"/>
      <c r="N233" s="250"/>
      <c r="O233" s="250"/>
      <c r="P233" s="250"/>
      <c r="Q233" s="250"/>
      <c r="R233" s="250"/>
      <c r="S233" s="250"/>
      <c r="T233" s="250"/>
      <c r="U233" s="250"/>
      <c r="V233" s="250"/>
      <c r="W233" s="250"/>
      <c r="X233" s="250"/>
      <c r="Y233" s="250"/>
      <c r="Z233" s="250"/>
      <c r="AA233" s="250"/>
      <c r="AB233" s="250"/>
      <c r="AC233" s="250"/>
      <c r="AD233" s="250"/>
      <c r="AE233" s="250"/>
      <c r="AF233" s="250"/>
      <c r="AG233" s="250"/>
      <c r="AH233" s="250"/>
      <c r="AI233" s="250"/>
      <c r="AJ233" s="250"/>
      <c r="AK233" s="250"/>
      <c r="AL233" s="250"/>
      <c r="AM233" s="250"/>
      <c r="AN233" s="250"/>
      <c r="AO233" s="250"/>
      <c r="AP233" s="250"/>
      <c r="AQ233" s="250"/>
      <c r="AR233" s="250"/>
      <c r="AS233" s="250"/>
      <c r="AT233" s="250"/>
      <c r="AU233" s="250"/>
      <c r="AV233" s="250"/>
      <c r="AW233" s="250"/>
      <c r="AX233" s="251"/>
    </row>
    <row r="234" spans="3:50" ht="27" customHeight="1" x14ac:dyDescent="0.55000000000000004">
      <c r="C234" s="194"/>
      <c r="D234" s="193"/>
      <c r="E234" s="221" t="s">
        <v>42</v>
      </c>
      <c r="F234" s="222"/>
      <c r="G234" s="222"/>
      <c r="H234" s="222"/>
      <c r="I234" s="222"/>
      <c r="J234" s="222"/>
      <c r="K234" s="222"/>
      <c r="L234" s="222"/>
      <c r="M234" s="222"/>
      <c r="N234" s="222"/>
      <c r="O234" s="222"/>
      <c r="P234" s="222"/>
      <c r="Q234" s="222"/>
      <c r="R234" s="222"/>
      <c r="S234" s="222"/>
      <c r="T234" s="222"/>
      <c r="U234" s="222"/>
      <c r="V234" s="222"/>
      <c r="W234" s="222"/>
      <c r="X234" s="222"/>
      <c r="Y234" s="222"/>
      <c r="Z234" s="222"/>
      <c r="AA234" s="222"/>
      <c r="AB234" s="222"/>
      <c r="AC234" s="222"/>
      <c r="AD234" s="222"/>
      <c r="AE234" s="222"/>
      <c r="AF234" s="222"/>
      <c r="AG234" s="222"/>
      <c r="AH234" s="222"/>
      <c r="AI234" s="222"/>
      <c r="AJ234" s="222"/>
      <c r="AK234" s="222"/>
      <c r="AL234" s="222"/>
      <c r="AM234" s="222"/>
      <c r="AN234" s="222"/>
      <c r="AO234" s="222"/>
      <c r="AP234" s="223"/>
      <c r="AQ234" s="328" t="str">
        <f>IF(同居対応!G25&gt;0,同居対応!G25,"")</f>
        <v/>
      </c>
      <c r="AR234" s="329"/>
      <c r="AS234" s="329"/>
      <c r="AT234" s="329"/>
      <c r="AU234" s="329"/>
      <c r="AV234" s="329"/>
      <c r="AW234" s="230" t="s">
        <v>569</v>
      </c>
      <c r="AX234" s="231"/>
    </row>
    <row r="235" spans="3:50" ht="27" customHeight="1" x14ac:dyDescent="0.55000000000000004">
      <c r="C235" s="194"/>
      <c r="D235" s="193"/>
      <c r="E235" s="249" t="s">
        <v>43</v>
      </c>
      <c r="F235" s="250"/>
      <c r="G235" s="250"/>
      <c r="H235" s="250"/>
      <c r="I235" s="250"/>
      <c r="J235" s="250"/>
      <c r="K235" s="250"/>
      <c r="L235" s="250"/>
      <c r="M235" s="250"/>
      <c r="N235" s="250"/>
      <c r="O235" s="250"/>
      <c r="P235" s="250"/>
      <c r="Q235" s="250"/>
      <c r="R235" s="250"/>
      <c r="S235" s="250"/>
      <c r="T235" s="250"/>
      <c r="U235" s="250"/>
      <c r="V235" s="250"/>
      <c r="W235" s="250"/>
      <c r="X235" s="250"/>
      <c r="Y235" s="250"/>
      <c r="Z235" s="250"/>
      <c r="AA235" s="250"/>
      <c r="AB235" s="250"/>
      <c r="AC235" s="250"/>
      <c r="AD235" s="250"/>
      <c r="AE235" s="250"/>
      <c r="AF235" s="250"/>
      <c r="AG235" s="250"/>
      <c r="AH235" s="250"/>
      <c r="AI235" s="250"/>
      <c r="AJ235" s="250"/>
      <c r="AK235" s="250"/>
      <c r="AL235" s="250"/>
      <c r="AM235" s="250"/>
      <c r="AN235" s="250"/>
      <c r="AO235" s="250"/>
      <c r="AP235" s="251"/>
      <c r="AQ235" s="237" t="s">
        <v>628</v>
      </c>
      <c r="AR235" s="238"/>
      <c r="AS235" s="238"/>
      <c r="AT235" s="238"/>
      <c r="AU235" s="238"/>
      <c r="AV235" s="238"/>
      <c r="AW235" s="238"/>
      <c r="AX235" s="239"/>
    </row>
    <row r="236" spans="3:50" ht="27" customHeight="1" x14ac:dyDescent="0.55000000000000004">
      <c r="C236" s="194"/>
      <c r="D236" s="193"/>
      <c r="E236" s="195"/>
      <c r="F236" s="196"/>
      <c r="G236" s="221" t="s">
        <v>20</v>
      </c>
      <c r="H236" s="222"/>
      <c r="I236" s="222"/>
      <c r="J236" s="222"/>
      <c r="K236" s="222"/>
      <c r="L236" s="222"/>
      <c r="M236" s="222"/>
      <c r="N236" s="222"/>
      <c r="O236" s="222"/>
      <c r="P236" s="222"/>
      <c r="Q236" s="222"/>
      <c r="R236" s="223"/>
      <c r="S236" s="237" t="s">
        <v>22</v>
      </c>
      <c r="T236" s="238"/>
      <c r="U236" s="238"/>
      <c r="V236" s="238"/>
      <c r="W236" s="238"/>
      <c r="X236" s="238"/>
      <c r="Y236" s="238"/>
      <c r="Z236" s="238"/>
      <c r="AA236" s="238"/>
      <c r="AB236" s="238"/>
      <c r="AC236" s="238"/>
      <c r="AD236" s="238"/>
      <c r="AE236" s="238"/>
      <c r="AF236" s="238"/>
      <c r="AG236" s="238"/>
      <c r="AH236" s="238"/>
      <c r="AI236" s="238"/>
      <c r="AJ236" s="238"/>
      <c r="AK236" s="238"/>
      <c r="AL236" s="238"/>
      <c r="AM236" s="238"/>
      <c r="AN236" s="238"/>
      <c r="AO236" s="238"/>
      <c r="AP236" s="238"/>
      <c r="AQ236" s="328">
        <f>同居対応!G27</f>
        <v>0</v>
      </c>
      <c r="AR236" s="329"/>
      <c r="AS236" s="329"/>
      <c r="AT236" s="329"/>
      <c r="AU236" s="329"/>
      <c r="AV236" s="329"/>
      <c r="AW236" s="230" t="s">
        <v>569</v>
      </c>
      <c r="AX236" s="231"/>
    </row>
    <row r="237" spans="3:50" ht="27" customHeight="1" x14ac:dyDescent="0.55000000000000004">
      <c r="C237" s="194"/>
      <c r="D237" s="193"/>
      <c r="E237" s="221" t="s">
        <v>32</v>
      </c>
      <c r="F237" s="222"/>
      <c r="G237" s="222"/>
      <c r="H237" s="222"/>
      <c r="I237" s="222"/>
      <c r="J237" s="222"/>
      <c r="K237" s="222"/>
      <c r="L237" s="222"/>
      <c r="M237" s="222"/>
      <c r="N237" s="222"/>
      <c r="O237" s="222"/>
      <c r="P237" s="222"/>
      <c r="Q237" s="222"/>
      <c r="R237" s="222"/>
      <c r="S237" s="222"/>
      <c r="T237" s="222"/>
      <c r="U237" s="222"/>
      <c r="V237" s="222"/>
      <c r="W237" s="222"/>
      <c r="X237" s="222"/>
      <c r="Y237" s="222"/>
      <c r="Z237" s="222"/>
      <c r="AA237" s="222"/>
      <c r="AB237" s="222"/>
      <c r="AC237" s="222"/>
      <c r="AD237" s="222"/>
      <c r="AE237" s="222"/>
      <c r="AF237" s="222"/>
      <c r="AG237" s="222"/>
      <c r="AH237" s="222"/>
      <c r="AI237" s="222"/>
      <c r="AJ237" s="222"/>
      <c r="AK237" s="222"/>
      <c r="AL237" s="222"/>
      <c r="AM237" s="222"/>
      <c r="AN237" s="222"/>
      <c r="AO237" s="222"/>
      <c r="AP237" s="223"/>
      <c r="AQ237" s="328" t="str">
        <f>IF(AQ234&gt;0,IF(AQ234-AQ236&gt;500000,AQ234-AQ236,0),"")</f>
        <v/>
      </c>
      <c r="AR237" s="329"/>
      <c r="AS237" s="329"/>
      <c r="AT237" s="329"/>
      <c r="AU237" s="329"/>
      <c r="AV237" s="329"/>
      <c r="AW237" s="230" t="s">
        <v>569</v>
      </c>
      <c r="AX237" s="231"/>
    </row>
    <row r="238" spans="3:50" ht="27" customHeight="1" x14ac:dyDescent="0.55000000000000004">
      <c r="C238" s="194"/>
      <c r="D238" s="193"/>
      <c r="E238" s="221" t="s">
        <v>37</v>
      </c>
      <c r="F238" s="222"/>
      <c r="G238" s="222"/>
      <c r="H238" s="222"/>
      <c r="I238" s="222"/>
      <c r="J238" s="222"/>
      <c r="K238" s="222"/>
      <c r="L238" s="222"/>
      <c r="M238" s="222"/>
      <c r="N238" s="222"/>
      <c r="O238" s="222"/>
      <c r="P238" s="222"/>
      <c r="Q238" s="222"/>
      <c r="R238" s="222"/>
      <c r="S238" s="222"/>
      <c r="T238" s="222"/>
      <c r="U238" s="222"/>
      <c r="V238" s="222"/>
      <c r="W238" s="222"/>
      <c r="X238" s="222"/>
      <c r="Y238" s="222"/>
      <c r="Z238" s="222"/>
      <c r="AA238" s="222"/>
      <c r="AB238" s="222"/>
      <c r="AC238" s="222"/>
      <c r="AD238" s="222"/>
      <c r="AE238" s="222"/>
      <c r="AF238" s="222"/>
      <c r="AG238" s="222"/>
      <c r="AH238" s="222"/>
      <c r="AI238" s="222"/>
      <c r="AJ238" s="222"/>
      <c r="AK238" s="222"/>
      <c r="AL238" s="222"/>
      <c r="AM238" s="222"/>
      <c r="AN238" s="222"/>
      <c r="AO238" s="222"/>
      <c r="AP238" s="223"/>
      <c r="AQ238" s="328" t="str">
        <f>IF(AQ237&gt;=2500000,2500000,AQ237)</f>
        <v/>
      </c>
      <c r="AR238" s="329"/>
      <c r="AS238" s="329"/>
      <c r="AT238" s="329"/>
      <c r="AU238" s="329"/>
      <c r="AV238" s="329"/>
      <c r="AW238" s="230" t="s">
        <v>569</v>
      </c>
      <c r="AX238" s="231"/>
    </row>
    <row r="239" spans="3:50" ht="27" customHeight="1" x14ac:dyDescent="0.55000000000000004">
      <c r="C239" s="195"/>
      <c r="D239" s="196"/>
      <c r="E239" s="221" t="s">
        <v>33</v>
      </c>
      <c r="F239" s="222"/>
      <c r="G239" s="222"/>
      <c r="H239" s="222"/>
      <c r="I239" s="222"/>
      <c r="J239" s="222"/>
      <c r="K239" s="222"/>
      <c r="L239" s="222"/>
      <c r="M239" s="222"/>
      <c r="N239" s="222"/>
      <c r="O239" s="222"/>
      <c r="P239" s="222"/>
      <c r="Q239" s="222"/>
      <c r="R239" s="222"/>
      <c r="S239" s="222"/>
      <c r="T239" s="222"/>
      <c r="U239" s="222"/>
      <c r="V239" s="222"/>
      <c r="W239" s="222"/>
      <c r="X239" s="222"/>
      <c r="Y239" s="222"/>
      <c r="Z239" s="222"/>
      <c r="AA239" s="222"/>
      <c r="AB239" s="222"/>
      <c r="AC239" s="222"/>
      <c r="AD239" s="222"/>
      <c r="AE239" s="222"/>
      <c r="AF239" s="222"/>
      <c r="AG239" s="222"/>
      <c r="AH239" s="222"/>
      <c r="AI239" s="222"/>
      <c r="AJ239" s="222"/>
      <c r="AK239" s="222"/>
      <c r="AL239" s="222"/>
      <c r="AM239" s="222"/>
      <c r="AN239" s="222"/>
      <c r="AO239" s="222"/>
      <c r="AP239" s="223"/>
      <c r="AQ239" s="328" t="str">
        <f>IF(AQ234&gt;0,IF(AQ237-AQ238&gt;0,AQ237-AQ238,0),"")</f>
        <v/>
      </c>
      <c r="AR239" s="329"/>
      <c r="AS239" s="329"/>
      <c r="AT239" s="329"/>
      <c r="AU239" s="329"/>
      <c r="AV239" s="329"/>
      <c r="AW239" s="230" t="s">
        <v>569</v>
      </c>
      <c r="AX239" s="231"/>
    </row>
    <row r="240" spans="3:50" ht="44.5" customHeight="1" x14ac:dyDescent="0.55000000000000004">
      <c r="C240" s="249" t="s">
        <v>630</v>
      </c>
      <c r="D240" s="250"/>
      <c r="E240" s="250"/>
      <c r="F240" s="250"/>
      <c r="G240" s="250"/>
      <c r="H240" s="250"/>
      <c r="I240" s="250"/>
      <c r="J240" s="250"/>
      <c r="K240" s="250"/>
      <c r="L240" s="250"/>
      <c r="M240" s="250"/>
      <c r="N240" s="250"/>
      <c r="O240" s="250"/>
      <c r="P240" s="250"/>
      <c r="Q240" s="250"/>
      <c r="R240" s="250"/>
      <c r="S240" s="250"/>
      <c r="T240" s="250"/>
      <c r="U240" s="250"/>
      <c r="V240" s="250"/>
      <c r="W240" s="250"/>
      <c r="X240" s="250"/>
      <c r="Y240" s="250"/>
      <c r="Z240" s="250"/>
      <c r="AA240" s="250"/>
      <c r="AB240" s="250"/>
      <c r="AC240" s="250"/>
      <c r="AD240" s="250"/>
      <c r="AE240" s="250"/>
      <c r="AF240" s="250"/>
      <c r="AG240" s="250"/>
      <c r="AH240" s="250"/>
      <c r="AI240" s="250"/>
      <c r="AJ240" s="250"/>
      <c r="AK240" s="250"/>
      <c r="AL240" s="250"/>
      <c r="AM240" s="250"/>
      <c r="AN240" s="250"/>
      <c r="AO240" s="250"/>
      <c r="AP240" s="250"/>
      <c r="AQ240" s="250"/>
      <c r="AR240" s="250"/>
      <c r="AS240" s="250"/>
      <c r="AT240" s="250"/>
      <c r="AU240" s="250"/>
      <c r="AV240" s="250"/>
      <c r="AW240" s="250"/>
      <c r="AX240" s="251"/>
    </row>
    <row r="241" spans="2:50" ht="45" customHeight="1" x14ac:dyDescent="0.55000000000000004">
      <c r="C241" s="194"/>
      <c r="D241" s="193"/>
      <c r="E241" s="221" t="s">
        <v>428</v>
      </c>
      <c r="F241" s="222"/>
      <c r="G241" s="222"/>
      <c r="H241" s="222"/>
      <c r="I241" s="222"/>
      <c r="J241" s="222"/>
      <c r="K241" s="222"/>
      <c r="L241" s="222"/>
      <c r="M241" s="222"/>
      <c r="N241" s="222"/>
      <c r="O241" s="222"/>
      <c r="P241" s="222"/>
      <c r="Q241" s="222"/>
      <c r="R241" s="222"/>
      <c r="S241" s="222"/>
      <c r="T241" s="222"/>
      <c r="U241" s="222"/>
      <c r="V241" s="222"/>
      <c r="W241" s="222"/>
      <c r="X241" s="222"/>
      <c r="Y241" s="222"/>
      <c r="Z241" s="222"/>
      <c r="AA241" s="222"/>
      <c r="AB241" s="222"/>
      <c r="AC241" s="222"/>
      <c r="AD241" s="222"/>
      <c r="AE241" s="222"/>
      <c r="AF241" s="222"/>
      <c r="AG241" s="222"/>
      <c r="AH241" s="222"/>
      <c r="AI241" s="222"/>
      <c r="AJ241" s="222"/>
      <c r="AK241" s="222"/>
      <c r="AL241" s="222"/>
      <c r="AM241" s="222"/>
      <c r="AN241" s="222"/>
      <c r="AO241" s="222"/>
      <c r="AP241" s="223"/>
      <c r="AQ241" s="328" t="str">
        <f>IF('長期優良住宅化（耐震又は省エネ）'!J100&gt;0,'長期優良住宅化（耐震又は省エネ）'!J100,IF('長期優良住宅化（耐震又は省エネ）'!L157&gt;0,'長期優良住宅化（耐震又は省エネ）'!L157,""))</f>
        <v/>
      </c>
      <c r="AR241" s="329"/>
      <c r="AS241" s="329"/>
      <c r="AT241" s="329"/>
      <c r="AU241" s="329"/>
      <c r="AV241" s="329"/>
      <c r="AW241" s="230" t="s">
        <v>569</v>
      </c>
      <c r="AX241" s="231"/>
    </row>
    <row r="242" spans="2:50" ht="45" customHeight="1" x14ac:dyDescent="0.55000000000000004">
      <c r="C242" s="194"/>
      <c r="D242" s="193"/>
      <c r="E242" s="249" t="s">
        <v>631</v>
      </c>
      <c r="F242" s="250"/>
      <c r="G242" s="250"/>
      <c r="H242" s="250"/>
      <c r="I242" s="250"/>
      <c r="J242" s="250"/>
      <c r="K242" s="250"/>
      <c r="L242" s="250"/>
      <c r="M242" s="250"/>
      <c r="N242" s="250"/>
      <c r="O242" s="250"/>
      <c r="P242" s="250"/>
      <c r="Q242" s="250"/>
      <c r="R242" s="250"/>
      <c r="S242" s="250"/>
      <c r="T242" s="250"/>
      <c r="U242" s="250"/>
      <c r="V242" s="250"/>
      <c r="W242" s="250"/>
      <c r="X242" s="250"/>
      <c r="Y242" s="250"/>
      <c r="Z242" s="250"/>
      <c r="AA242" s="250"/>
      <c r="AB242" s="250"/>
      <c r="AC242" s="250"/>
      <c r="AD242" s="250"/>
      <c r="AE242" s="250"/>
      <c r="AF242" s="250"/>
      <c r="AG242" s="250"/>
      <c r="AH242" s="250"/>
      <c r="AI242" s="250"/>
      <c r="AJ242" s="250"/>
      <c r="AK242" s="250"/>
      <c r="AL242" s="250"/>
      <c r="AM242" s="250"/>
      <c r="AN242" s="250"/>
      <c r="AO242" s="250"/>
      <c r="AP242" s="251"/>
      <c r="AQ242" s="237" t="s">
        <v>628</v>
      </c>
      <c r="AR242" s="238"/>
      <c r="AS242" s="238"/>
      <c r="AT242" s="238"/>
      <c r="AU242" s="238"/>
      <c r="AV242" s="238"/>
      <c r="AW242" s="238"/>
      <c r="AX242" s="239"/>
    </row>
    <row r="243" spans="2:50" ht="27" customHeight="1" x14ac:dyDescent="0.55000000000000004">
      <c r="C243" s="194"/>
      <c r="D243" s="193"/>
      <c r="E243" s="195"/>
      <c r="F243" s="196"/>
      <c r="G243" s="221" t="s">
        <v>20</v>
      </c>
      <c r="H243" s="222"/>
      <c r="I243" s="222"/>
      <c r="J243" s="222"/>
      <c r="K243" s="222"/>
      <c r="L243" s="222"/>
      <c r="M243" s="222"/>
      <c r="N243" s="222"/>
      <c r="O243" s="222"/>
      <c r="P243" s="222"/>
      <c r="Q243" s="222"/>
      <c r="R243" s="223"/>
      <c r="S243" s="237" t="s">
        <v>22</v>
      </c>
      <c r="T243" s="238"/>
      <c r="U243" s="238"/>
      <c r="V243" s="238"/>
      <c r="W243" s="238"/>
      <c r="X243" s="238"/>
      <c r="Y243" s="238"/>
      <c r="Z243" s="238"/>
      <c r="AA243" s="238"/>
      <c r="AB243" s="238"/>
      <c r="AC243" s="238"/>
      <c r="AD243" s="238"/>
      <c r="AE243" s="238"/>
      <c r="AF243" s="238"/>
      <c r="AG243" s="238"/>
      <c r="AH243" s="238"/>
      <c r="AI243" s="238"/>
      <c r="AJ243" s="238"/>
      <c r="AK243" s="238"/>
      <c r="AL243" s="238"/>
      <c r="AM243" s="238"/>
      <c r="AN243" s="238"/>
      <c r="AO243" s="238"/>
      <c r="AP243" s="238"/>
      <c r="AQ243" s="328" t="str">
        <f>IF('長期優良住宅化（耐震又は省エネ）'!J100&gt;0,'長期優良住宅化（耐震又は省エネ）'!J102,IF('長期優良住宅化（耐震又は省エネ）'!L157&gt;0,'長期優良住宅化（耐震又は省エネ）'!L159,""))</f>
        <v/>
      </c>
      <c r="AR243" s="329"/>
      <c r="AS243" s="329"/>
      <c r="AT243" s="329"/>
      <c r="AU243" s="329"/>
      <c r="AV243" s="329"/>
      <c r="AW243" s="230" t="s">
        <v>569</v>
      </c>
      <c r="AX243" s="231"/>
    </row>
    <row r="244" spans="2:50" ht="27" customHeight="1" x14ac:dyDescent="0.55000000000000004">
      <c r="C244" s="194"/>
      <c r="D244" s="193"/>
      <c r="E244" s="221" t="s">
        <v>32</v>
      </c>
      <c r="F244" s="222"/>
      <c r="G244" s="222"/>
      <c r="H244" s="222"/>
      <c r="I244" s="222"/>
      <c r="J244" s="222"/>
      <c r="K244" s="222"/>
      <c r="L244" s="222"/>
      <c r="M244" s="222"/>
      <c r="N244" s="222"/>
      <c r="O244" s="222"/>
      <c r="P244" s="222"/>
      <c r="Q244" s="222"/>
      <c r="R244" s="222"/>
      <c r="S244" s="222"/>
      <c r="T244" s="222"/>
      <c r="U244" s="222"/>
      <c r="V244" s="222"/>
      <c r="W244" s="222"/>
      <c r="X244" s="222"/>
      <c r="Y244" s="222"/>
      <c r="Z244" s="222"/>
      <c r="AA244" s="222"/>
      <c r="AB244" s="222"/>
      <c r="AC244" s="222"/>
      <c r="AD244" s="222"/>
      <c r="AE244" s="222"/>
      <c r="AF244" s="222"/>
      <c r="AG244" s="222"/>
      <c r="AH244" s="222"/>
      <c r="AI244" s="222"/>
      <c r="AJ244" s="222"/>
      <c r="AK244" s="222"/>
      <c r="AL244" s="222"/>
      <c r="AM244" s="222"/>
      <c r="AN244" s="222"/>
      <c r="AO244" s="222"/>
      <c r="AP244" s="223"/>
      <c r="AQ244" s="328" t="str">
        <f>IF(AQ241&gt;0,IF(AQ241-AQ243&gt;500000,AQ241-AQ243,0),"")</f>
        <v/>
      </c>
      <c r="AR244" s="329"/>
      <c r="AS244" s="329"/>
      <c r="AT244" s="329"/>
      <c r="AU244" s="329"/>
      <c r="AV244" s="329"/>
      <c r="AW244" s="230" t="s">
        <v>569</v>
      </c>
      <c r="AX244" s="231"/>
    </row>
    <row r="245" spans="2:50" ht="27" customHeight="1" x14ac:dyDescent="0.55000000000000004">
      <c r="C245" s="194"/>
      <c r="D245" s="193"/>
      <c r="E245" s="221" t="s">
        <v>44</v>
      </c>
      <c r="F245" s="222"/>
      <c r="G245" s="222"/>
      <c r="H245" s="222"/>
      <c r="I245" s="222"/>
      <c r="J245" s="222"/>
      <c r="K245" s="222"/>
      <c r="L245" s="222"/>
      <c r="M245" s="222"/>
      <c r="N245" s="222"/>
      <c r="O245" s="222"/>
      <c r="P245" s="222"/>
      <c r="Q245" s="222"/>
      <c r="R245" s="222"/>
      <c r="S245" s="222"/>
      <c r="T245" s="222"/>
      <c r="U245" s="222"/>
      <c r="V245" s="222"/>
      <c r="W245" s="222"/>
      <c r="X245" s="222"/>
      <c r="Y245" s="222"/>
      <c r="Z245" s="222"/>
      <c r="AA245" s="222"/>
      <c r="AB245" s="222"/>
      <c r="AC245" s="222"/>
      <c r="AD245" s="222"/>
      <c r="AE245" s="222"/>
      <c r="AF245" s="222"/>
      <c r="AG245" s="222"/>
      <c r="AH245" s="222"/>
      <c r="AI245" s="222"/>
      <c r="AJ245" s="222"/>
      <c r="AK245" s="222"/>
      <c r="AL245" s="222"/>
      <c r="AM245" s="222"/>
      <c r="AN245" s="222"/>
      <c r="AO245" s="222"/>
      <c r="AP245" s="223"/>
      <c r="AQ245" s="328" t="str">
        <f>IF('長期優良住宅化（耐震又は省エネ）'!K68&gt;0,'長期優良住宅化（耐震又は省エネ）'!K68,"")</f>
        <v/>
      </c>
      <c r="AR245" s="329"/>
      <c r="AS245" s="329"/>
      <c r="AT245" s="329"/>
      <c r="AU245" s="329"/>
      <c r="AV245" s="329"/>
      <c r="AW245" s="230" t="s">
        <v>569</v>
      </c>
      <c r="AX245" s="231"/>
    </row>
    <row r="246" spans="2:50" ht="27" customHeight="1" x14ac:dyDescent="0.55000000000000004">
      <c r="C246" s="194"/>
      <c r="D246" s="193"/>
      <c r="E246" s="249" t="s">
        <v>45</v>
      </c>
      <c r="F246" s="250"/>
      <c r="G246" s="250"/>
      <c r="H246" s="250"/>
      <c r="I246" s="250"/>
      <c r="J246" s="250"/>
      <c r="K246" s="250"/>
      <c r="L246" s="250"/>
      <c r="M246" s="250"/>
      <c r="N246" s="250"/>
      <c r="O246" s="250"/>
      <c r="P246" s="250"/>
      <c r="Q246" s="250"/>
      <c r="R246" s="250"/>
      <c r="S246" s="250"/>
      <c r="T246" s="250"/>
      <c r="U246" s="250"/>
      <c r="V246" s="250"/>
      <c r="W246" s="250"/>
      <c r="X246" s="250"/>
      <c r="Y246" s="250"/>
      <c r="Z246" s="250"/>
      <c r="AA246" s="250"/>
      <c r="AB246" s="250"/>
      <c r="AC246" s="250"/>
      <c r="AD246" s="250"/>
      <c r="AE246" s="250"/>
      <c r="AF246" s="250"/>
      <c r="AG246" s="250"/>
      <c r="AH246" s="250"/>
      <c r="AI246" s="250"/>
      <c r="AJ246" s="250"/>
      <c r="AK246" s="250"/>
      <c r="AL246" s="250"/>
      <c r="AM246" s="250"/>
      <c r="AN246" s="250"/>
      <c r="AO246" s="250"/>
      <c r="AP246" s="251"/>
      <c r="AQ246" s="237" t="s">
        <v>628</v>
      </c>
      <c r="AR246" s="238"/>
      <c r="AS246" s="238"/>
      <c r="AT246" s="238"/>
      <c r="AU246" s="238"/>
      <c r="AV246" s="238"/>
      <c r="AW246" s="238"/>
      <c r="AX246" s="239"/>
    </row>
    <row r="247" spans="2:50" ht="27" customHeight="1" x14ac:dyDescent="0.55000000000000004">
      <c r="C247" s="194"/>
      <c r="D247" s="193"/>
      <c r="E247" s="195"/>
      <c r="F247" s="196"/>
      <c r="G247" s="221" t="s">
        <v>20</v>
      </c>
      <c r="H247" s="222"/>
      <c r="I247" s="222"/>
      <c r="J247" s="222"/>
      <c r="K247" s="222"/>
      <c r="L247" s="222"/>
      <c r="M247" s="222"/>
      <c r="N247" s="222"/>
      <c r="O247" s="222"/>
      <c r="P247" s="222"/>
      <c r="Q247" s="222"/>
      <c r="R247" s="223"/>
      <c r="S247" s="237" t="s">
        <v>22</v>
      </c>
      <c r="T247" s="238"/>
      <c r="U247" s="238"/>
      <c r="V247" s="238"/>
      <c r="W247" s="238"/>
      <c r="X247" s="238"/>
      <c r="Y247" s="238"/>
      <c r="Z247" s="238"/>
      <c r="AA247" s="238"/>
      <c r="AB247" s="238"/>
      <c r="AC247" s="238"/>
      <c r="AD247" s="238"/>
      <c r="AE247" s="238"/>
      <c r="AF247" s="238"/>
      <c r="AG247" s="238"/>
      <c r="AH247" s="238"/>
      <c r="AI247" s="238"/>
      <c r="AJ247" s="238"/>
      <c r="AK247" s="238"/>
      <c r="AL247" s="238"/>
      <c r="AM247" s="238"/>
      <c r="AN247" s="238"/>
      <c r="AO247" s="238"/>
      <c r="AP247" s="238"/>
      <c r="AQ247" s="328">
        <f>'長期優良住宅化（耐震又は省エネ）'!L159</f>
        <v>0</v>
      </c>
      <c r="AR247" s="329"/>
      <c r="AS247" s="329"/>
      <c r="AT247" s="329"/>
      <c r="AU247" s="329"/>
      <c r="AV247" s="329"/>
      <c r="AW247" s="230" t="s">
        <v>569</v>
      </c>
      <c r="AX247" s="231"/>
    </row>
    <row r="248" spans="2:50" ht="27" customHeight="1" x14ac:dyDescent="0.55000000000000004">
      <c r="C248" s="194"/>
      <c r="D248" s="193"/>
      <c r="E248" s="221" t="s">
        <v>46</v>
      </c>
      <c r="F248" s="222"/>
      <c r="G248" s="222"/>
      <c r="H248" s="222"/>
      <c r="I248" s="222"/>
      <c r="J248" s="222"/>
      <c r="K248" s="222"/>
      <c r="L248" s="222"/>
      <c r="M248" s="222"/>
      <c r="N248" s="222"/>
      <c r="O248" s="222"/>
      <c r="P248" s="222"/>
      <c r="Q248" s="222"/>
      <c r="R248" s="222"/>
      <c r="S248" s="222"/>
      <c r="T248" s="222"/>
      <c r="U248" s="222"/>
      <c r="V248" s="222"/>
      <c r="W248" s="222"/>
      <c r="X248" s="222"/>
      <c r="Y248" s="222"/>
      <c r="Z248" s="222"/>
      <c r="AA248" s="222"/>
      <c r="AB248" s="222"/>
      <c r="AC248" s="222"/>
      <c r="AD248" s="222"/>
      <c r="AE248" s="222"/>
      <c r="AF248" s="222"/>
      <c r="AG248" s="222"/>
      <c r="AH248" s="222"/>
      <c r="AI248" s="222"/>
      <c r="AJ248" s="222"/>
      <c r="AK248" s="222"/>
      <c r="AL248" s="222"/>
      <c r="AM248" s="222"/>
      <c r="AN248" s="222"/>
      <c r="AO248" s="222"/>
      <c r="AP248" s="223"/>
      <c r="AQ248" s="328" t="str">
        <f>IF(AQ245&gt;0,IF(AQ245-AQ247&gt;500000,AQ245-AQ247,0),"")</f>
        <v/>
      </c>
      <c r="AR248" s="329"/>
      <c r="AS248" s="329"/>
      <c r="AT248" s="329"/>
      <c r="AU248" s="329"/>
      <c r="AV248" s="329"/>
      <c r="AW248" s="230" t="s">
        <v>569</v>
      </c>
      <c r="AX248" s="231"/>
    </row>
    <row r="249" spans="2:50" ht="27" customHeight="1" x14ac:dyDescent="0.55000000000000004">
      <c r="C249" s="194"/>
      <c r="D249" s="193"/>
      <c r="E249" s="221" t="s">
        <v>47</v>
      </c>
      <c r="F249" s="222"/>
      <c r="G249" s="222"/>
      <c r="H249" s="222"/>
      <c r="I249" s="222"/>
      <c r="J249" s="222"/>
      <c r="K249" s="222"/>
      <c r="L249" s="222"/>
      <c r="M249" s="222"/>
      <c r="N249" s="222"/>
      <c r="O249" s="222"/>
      <c r="P249" s="222"/>
      <c r="Q249" s="222"/>
      <c r="R249" s="222"/>
      <c r="S249" s="222"/>
      <c r="T249" s="222"/>
      <c r="U249" s="222"/>
      <c r="V249" s="222"/>
      <c r="W249" s="222"/>
      <c r="X249" s="222"/>
      <c r="Y249" s="222"/>
      <c r="Z249" s="222"/>
      <c r="AA249" s="222"/>
      <c r="AB249" s="222"/>
      <c r="AC249" s="222"/>
      <c r="AD249" s="222"/>
      <c r="AE249" s="222"/>
      <c r="AF249" s="222"/>
      <c r="AG249" s="222"/>
      <c r="AH249" s="222"/>
      <c r="AI249" s="222"/>
      <c r="AJ249" s="222"/>
      <c r="AK249" s="222"/>
      <c r="AL249" s="222"/>
      <c r="AM249" s="222"/>
      <c r="AN249" s="222"/>
      <c r="AO249" s="222"/>
      <c r="AP249" s="223"/>
      <c r="AQ249" s="328" t="str">
        <f>IF(AND(AQ244&gt;0,AQ248&gt;0),AQ244+AQ248,"")</f>
        <v/>
      </c>
      <c r="AR249" s="329"/>
      <c r="AS249" s="329"/>
      <c r="AT249" s="329"/>
      <c r="AU249" s="329"/>
      <c r="AV249" s="329"/>
      <c r="AW249" s="230" t="s">
        <v>569</v>
      </c>
      <c r="AX249" s="231"/>
    </row>
    <row r="250" spans="2:50" ht="45" customHeight="1" x14ac:dyDescent="0.55000000000000004">
      <c r="C250" s="194"/>
      <c r="D250" s="193"/>
      <c r="E250" s="221" t="s">
        <v>673</v>
      </c>
      <c r="F250" s="222"/>
      <c r="G250" s="222"/>
      <c r="H250" s="222"/>
      <c r="I250" s="222"/>
      <c r="J250" s="222"/>
      <c r="K250" s="222"/>
      <c r="L250" s="222"/>
      <c r="M250" s="222"/>
      <c r="N250" s="222"/>
      <c r="O250" s="222"/>
      <c r="P250" s="222"/>
      <c r="Q250" s="222"/>
      <c r="R250" s="222"/>
      <c r="S250" s="222"/>
      <c r="T250" s="222"/>
      <c r="U250" s="222"/>
      <c r="V250" s="222"/>
      <c r="W250" s="222"/>
      <c r="X250" s="222"/>
      <c r="Y250" s="222"/>
      <c r="Z250" s="222"/>
      <c r="AA250" s="222"/>
      <c r="AB250" s="222"/>
      <c r="AC250" s="222"/>
      <c r="AD250" s="222"/>
      <c r="AE250" s="222"/>
      <c r="AF250" s="222"/>
      <c r="AG250" s="222"/>
      <c r="AH250" s="222"/>
      <c r="AI250" s="222"/>
      <c r="AJ250" s="222"/>
      <c r="AK250" s="222"/>
      <c r="AL250" s="222"/>
      <c r="AM250" s="222"/>
      <c r="AN250" s="222"/>
      <c r="AO250" s="222"/>
      <c r="AP250" s="223"/>
      <c r="AQ250" s="328" t="str">
        <f>IF(ISNUMBER('長期優良住宅化（耐震又は省エネ）'!H145),IF(AQ249&gt;3500000,3500000,AQ249),IF(AQ249&gt;2500000,2500000,AQ249))</f>
        <v/>
      </c>
      <c r="AR250" s="329"/>
      <c r="AS250" s="329"/>
      <c r="AT250" s="329"/>
      <c r="AU250" s="329"/>
      <c r="AV250" s="329"/>
      <c r="AW250" s="230" t="s">
        <v>569</v>
      </c>
      <c r="AX250" s="231"/>
    </row>
    <row r="251" spans="2:50" ht="27" customHeight="1" x14ac:dyDescent="0.55000000000000004">
      <c r="B251" s="199"/>
      <c r="C251" s="195"/>
      <c r="D251" s="196"/>
      <c r="E251" s="221" t="s">
        <v>48</v>
      </c>
      <c r="F251" s="222"/>
      <c r="G251" s="222"/>
      <c r="H251" s="222"/>
      <c r="I251" s="222"/>
      <c r="J251" s="222"/>
      <c r="K251" s="222"/>
      <c r="L251" s="222"/>
      <c r="M251" s="222"/>
      <c r="N251" s="222"/>
      <c r="O251" s="222"/>
      <c r="P251" s="222"/>
      <c r="Q251" s="222"/>
      <c r="R251" s="222"/>
      <c r="S251" s="222"/>
      <c r="T251" s="222"/>
      <c r="U251" s="222"/>
      <c r="V251" s="222"/>
      <c r="W251" s="222"/>
      <c r="X251" s="222"/>
      <c r="Y251" s="222"/>
      <c r="Z251" s="222"/>
      <c r="AA251" s="222"/>
      <c r="AB251" s="222"/>
      <c r="AC251" s="222"/>
      <c r="AD251" s="222"/>
      <c r="AE251" s="222"/>
      <c r="AF251" s="222"/>
      <c r="AG251" s="222"/>
      <c r="AH251" s="222"/>
      <c r="AI251" s="222"/>
      <c r="AJ251" s="222"/>
      <c r="AK251" s="222"/>
      <c r="AL251" s="222"/>
      <c r="AM251" s="222"/>
      <c r="AN251" s="222"/>
      <c r="AO251" s="222"/>
      <c r="AP251" s="223"/>
      <c r="AQ251" s="328" t="str">
        <f>IF(AQ249&gt;0,IF(AQ249-AQ250&gt;0,AQ249-AQ250,0),"")</f>
        <v/>
      </c>
      <c r="AR251" s="329"/>
      <c r="AS251" s="329"/>
      <c r="AT251" s="329"/>
      <c r="AU251" s="329"/>
      <c r="AV251" s="329"/>
      <c r="AW251" s="230" t="s">
        <v>569</v>
      </c>
      <c r="AX251" s="231"/>
    </row>
    <row r="252" spans="2:50" ht="27" customHeight="1" x14ac:dyDescent="0.55000000000000004">
      <c r="C252" s="249" t="s">
        <v>134</v>
      </c>
      <c r="D252" s="250"/>
      <c r="E252" s="250"/>
      <c r="F252" s="250"/>
      <c r="G252" s="250"/>
      <c r="H252" s="250"/>
      <c r="I252" s="250"/>
      <c r="J252" s="250"/>
      <c r="K252" s="250"/>
      <c r="L252" s="250"/>
      <c r="M252" s="250"/>
      <c r="N252" s="250"/>
      <c r="O252" s="250"/>
      <c r="P252" s="250"/>
      <c r="Q252" s="250"/>
      <c r="R252" s="250"/>
      <c r="S252" s="250"/>
      <c r="T252" s="250"/>
      <c r="U252" s="250"/>
      <c r="V252" s="250"/>
      <c r="W252" s="250"/>
      <c r="X252" s="250"/>
      <c r="Y252" s="250"/>
      <c r="Z252" s="250"/>
      <c r="AA252" s="250"/>
      <c r="AB252" s="250"/>
      <c r="AC252" s="250"/>
      <c r="AD252" s="250"/>
      <c r="AE252" s="250"/>
      <c r="AF252" s="250"/>
      <c r="AG252" s="250"/>
      <c r="AH252" s="250"/>
      <c r="AI252" s="250"/>
      <c r="AJ252" s="250"/>
      <c r="AK252" s="250"/>
      <c r="AL252" s="250"/>
      <c r="AM252" s="250"/>
      <c r="AN252" s="250"/>
      <c r="AO252" s="250"/>
      <c r="AP252" s="250"/>
      <c r="AQ252" s="250"/>
      <c r="AR252" s="250"/>
      <c r="AS252" s="250"/>
      <c r="AT252" s="250"/>
      <c r="AU252" s="250"/>
      <c r="AV252" s="250"/>
      <c r="AW252" s="250"/>
      <c r="AX252" s="251"/>
    </row>
    <row r="253" spans="2:50" ht="27" customHeight="1" x14ac:dyDescent="0.55000000000000004">
      <c r="C253" s="194"/>
      <c r="D253" s="193"/>
      <c r="E253" s="221" t="s">
        <v>34</v>
      </c>
      <c r="F253" s="222"/>
      <c r="G253" s="222"/>
      <c r="H253" s="222"/>
      <c r="I253" s="222"/>
      <c r="J253" s="222"/>
      <c r="K253" s="222"/>
      <c r="L253" s="222"/>
      <c r="M253" s="222"/>
      <c r="N253" s="222"/>
      <c r="O253" s="222"/>
      <c r="P253" s="222"/>
      <c r="Q253" s="222"/>
      <c r="R253" s="222"/>
      <c r="S253" s="222"/>
      <c r="T253" s="222"/>
      <c r="U253" s="222"/>
      <c r="V253" s="222"/>
      <c r="W253" s="222"/>
      <c r="X253" s="222"/>
      <c r="Y253" s="222"/>
      <c r="Z253" s="222"/>
      <c r="AA253" s="222"/>
      <c r="AB253" s="222"/>
      <c r="AC253" s="222"/>
      <c r="AD253" s="222"/>
      <c r="AE253" s="222"/>
      <c r="AF253" s="222"/>
      <c r="AG253" s="222"/>
      <c r="AH253" s="222"/>
      <c r="AI253" s="222"/>
      <c r="AJ253" s="222"/>
      <c r="AK253" s="222"/>
      <c r="AL253" s="222"/>
      <c r="AM253" s="222"/>
      <c r="AN253" s="222"/>
      <c r="AO253" s="222"/>
      <c r="AP253" s="222"/>
      <c r="AQ253" s="328" t="str">
        <f>IF('長期優良住宅化 (耐震及び省エネ)'!J100&gt;0,'長期優良住宅化 (耐震及び省エネ)'!J100,"")</f>
        <v/>
      </c>
      <c r="AR253" s="329"/>
      <c r="AS253" s="329"/>
      <c r="AT253" s="329"/>
      <c r="AU253" s="329"/>
      <c r="AV253" s="329"/>
      <c r="AW253" s="230" t="s">
        <v>569</v>
      </c>
      <c r="AX253" s="231"/>
    </row>
    <row r="254" spans="2:50" ht="27" customHeight="1" x14ac:dyDescent="0.55000000000000004">
      <c r="C254" s="194"/>
      <c r="D254" s="193"/>
      <c r="E254" s="249" t="s">
        <v>35</v>
      </c>
      <c r="F254" s="250"/>
      <c r="G254" s="250"/>
      <c r="H254" s="250"/>
      <c r="I254" s="250"/>
      <c r="J254" s="250"/>
      <c r="K254" s="250"/>
      <c r="L254" s="250"/>
      <c r="M254" s="250"/>
      <c r="N254" s="250"/>
      <c r="O254" s="250"/>
      <c r="P254" s="250"/>
      <c r="Q254" s="250"/>
      <c r="R254" s="250"/>
      <c r="S254" s="250"/>
      <c r="T254" s="250"/>
      <c r="U254" s="250"/>
      <c r="V254" s="250"/>
      <c r="W254" s="250"/>
      <c r="X254" s="250"/>
      <c r="Y254" s="250"/>
      <c r="Z254" s="250"/>
      <c r="AA254" s="250"/>
      <c r="AB254" s="250"/>
      <c r="AC254" s="250"/>
      <c r="AD254" s="250"/>
      <c r="AE254" s="250"/>
      <c r="AF254" s="250"/>
      <c r="AG254" s="250"/>
      <c r="AH254" s="250"/>
      <c r="AI254" s="250"/>
      <c r="AJ254" s="250"/>
      <c r="AK254" s="250"/>
      <c r="AL254" s="250"/>
      <c r="AM254" s="250"/>
      <c r="AN254" s="250"/>
      <c r="AO254" s="250"/>
      <c r="AP254" s="251"/>
      <c r="AQ254" s="237" t="s">
        <v>628</v>
      </c>
      <c r="AR254" s="238"/>
      <c r="AS254" s="238"/>
      <c r="AT254" s="238"/>
      <c r="AU254" s="238"/>
      <c r="AV254" s="238"/>
      <c r="AW254" s="238"/>
      <c r="AX254" s="239"/>
    </row>
    <row r="255" spans="2:50" ht="27" customHeight="1" x14ac:dyDescent="0.55000000000000004">
      <c r="C255" s="194"/>
      <c r="D255" s="193"/>
      <c r="E255" s="195"/>
      <c r="F255" s="196"/>
      <c r="G255" s="221" t="s">
        <v>20</v>
      </c>
      <c r="H255" s="222"/>
      <c r="I255" s="222"/>
      <c r="J255" s="222"/>
      <c r="K255" s="222"/>
      <c r="L255" s="222"/>
      <c r="M255" s="222"/>
      <c r="N255" s="222"/>
      <c r="O255" s="222"/>
      <c r="P255" s="222"/>
      <c r="Q255" s="222"/>
      <c r="R255" s="223"/>
      <c r="S255" s="237" t="s">
        <v>22</v>
      </c>
      <c r="T255" s="238"/>
      <c r="U255" s="238"/>
      <c r="V255" s="238"/>
      <c r="W255" s="238"/>
      <c r="X255" s="238"/>
      <c r="Y255" s="238"/>
      <c r="Z255" s="238"/>
      <c r="AA255" s="238"/>
      <c r="AB255" s="238"/>
      <c r="AC255" s="238"/>
      <c r="AD255" s="238"/>
      <c r="AE255" s="238"/>
      <c r="AF255" s="238"/>
      <c r="AG255" s="238"/>
      <c r="AH255" s="238"/>
      <c r="AI255" s="238"/>
      <c r="AJ255" s="238"/>
      <c r="AK255" s="238"/>
      <c r="AL255" s="238"/>
      <c r="AM255" s="238"/>
      <c r="AN255" s="238"/>
      <c r="AO255" s="238"/>
      <c r="AP255" s="238"/>
      <c r="AQ255" s="328">
        <f>'長期優良住宅化 (耐震及び省エネ)'!J102</f>
        <v>0</v>
      </c>
      <c r="AR255" s="329"/>
      <c r="AS255" s="329"/>
      <c r="AT255" s="329"/>
      <c r="AU255" s="329"/>
      <c r="AV255" s="329"/>
      <c r="AW255" s="230" t="s">
        <v>569</v>
      </c>
      <c r="AX255" s="231"/>
    </row>
    <row r="256" spans="2:50" ht="27" customHeight="1" x14ac:dyDescent="0.55000000000000004">
      <c r="C256" s="194"/>
      <c r="D256" s="193"/>
      <c r="E256" s="221" t="s">
        <v>32</v>
      </c>
      <c r="F256" s="222"/>
      <c r="G256" s="222"/>
      <c r="H256" s="222"/>
      <c r="I256" s="222"/>
      <c r="J256" s="222"/>
      <c r="K256" s="222"/>
      <c r="L256" s="222"/>
      <c r="M256" s="222"/>
      <c r="N256" s="222"/>
      <c r="O256" s="222"/>
      <c r="P256" s="222"/>
      <c r="Q256" s="222"/>
      <c r="R256" s="222"/>
      <c r="S256" s="222"/>
      <c r="T256" s="222"/>
      <c r="U256" s="222"/>
      <c r="V256" s="222"/>
      <c r="W256" s="222"/>
      <c r="X256" s="222"/>
      <c r="Y256" s="222"/>
      <c r="Z256" s="222"/>
      <c r="AA256" s="222"/>
      <c r="AB256" s="222"/>
      <c r="AC256" s="222"/>
      <c r="AD256" s="222"/>
      <c r="AE256" s="222"/>
      <c r="AF256" s="222"/>
      <c r="AG256" s="222"/>
      <c r="AH256" s="222"/>
      <c r="AI256" s="222"/>
      <c r="AJ256" s="222"/>
      <c r="AK256" s="222"/>
      <c r="AL256" s="222"/>
      <c r="AM256" s="222"/>
      <c r="AN256" s="222"/>
      <c r="AO256" s="222"/>
      <c r="AP256" s="222"/>
      <c r="AQ256" s="328" t="str">
        <f>IF(AQ253&gt;0,IF(AQ253-AQ255&gt;500000,AQ253-AQ255,0),"")</f>
        <v/>
      </c>
      <c r="AR256" s="329"/>
      <c r="AS256" s="329"/>
      <c r="AT256" s="329"/>
      <c r="AU256" s="329"/>
      <c r="AV256" s="329"/>
      <c r="AW256" s="230" t="s">
        <v>569</v>
      </c>
      <c r="AX256" s="231"/>
    </row>
    <row r="257" spans="3:50" ht="27" customHeight="1" x14ac:dyDescent="0.55000000000000004">
      <c r="C257" s="194"/>
      <c r="D257" s="193"/>
      <c r="E257" s="221" t="s">
        <v>359</v>
      </c>
      <c r="F257" s="222"/>
      <c r="G257" s="222"/>
      <c r="H257" s="222"/>
      <c r="I257" s="222"/>
      <c r="J257" s="222"/>
      <c r="K257" s="222"/>
      <c r="L257" s="222"/>
      <c r="M257" s="222"/>
      <c r="N257" s="222"/>
      <c r="O257" s="222"/>
      <c r="P257" s="222"/>
      <c r="Q257" s="222"/>
      <c r="R257" s="222"/>
      <c r="S257" s="222"/>
      <c r="T257" s="222"/>
      <c r="U257" s="222"/>
      <c r="V257" s="222"/>
      <c r="W257" s="222"/>
      <c r="X257" s="222"/>
      <c r="Y257" s="222"/>
      <c r="Z257" s="222"/>
      <c r="AA257" s="222"/>
      <c r="AB257" s="222"/>
      <c r="AC257" s="222"/>
      <c r="AD257" s="222"/>
      <c r="AE257" s="222"/>
      <c r="AF257" s="222"/>
      <c r="AG257" s="222"/>
      <c r="AH257" s="222"/>
      <c r="AI257" s="222"/>
      <c r="AJ257" s="222"/>
      <c r="AK257" s="222"/>
      <c r="AL257" s="222"/>
      <c r="AM257" s="222"/>
      <c r="AN257" s="222"/>
      <c r="AO257" s="222"/>
      <c r="AP257" s="222"/>
      <c r="AQ257" s="328" t="str">
        <f>IF('長期優良住宅化 (耐震及び省エネ)'!L157&gt;0,'長期優良住宅化 (耐震及び省エネ)'!L157,"")</f>
        <v/>
      </c>
      <c r="AR257" s="329"/>
      <c r="AS257" s="329"/>
      <c r="AT257" s="329"/>
      <c r="AU257" s="329"/>
      <c r="AV257" s="329"/>
      <c r="AW257" s="230" t="s">
        <v>569</v>
      </c>
      <c r="AX257" s="231"/>
    </row>
    <row r="258" spans="3:50" ht="27" customHeight="1" x14ac:dyDescent="0.55000000000000004">
      <c r="C258" s="194"/>
      <c r="D258" s="193"/>
      <c r="E258" s="249" t="s">
        <v>360</v>
      </c>
      <c r="F258" s="250"/>
      <c r="G258" s="250"/>
      <c r="H258" s="250"/>
      <c r="I258" s="250"/>
      <c r="J258" s="250"/>
      <c r="K258" s="250"/>
      <c r="L258" s="250"/>
      <c r="M258" s="250"/>
      <c r="N258" s="250"/>
      <c r="O258" s="250"/>
      <c r="P258" s="250"/>
      <c r="Q258" s="250"/>
      <c r="R258" s="250"/>
      <c r="S258" s="250"/>
      <c r="T258" s="250"/>
      <c r="U258" s="250"/>
      <c r="V258" s="250"/>
      <c r="W258" s="250"/>
      <c r="X258" s="250"/>
      <c r="Y258" s="250"/>
      <c r="Z258" s="250"/>
      <c r="AA258" s="250"/>
      <c r="AB258" s="250"/>
      <c r="AC258" s="250"/>
      <c r="AD258" s="250"/>
      <c r="AE258" s="250"/>
      <c r="AF258" s="250"/>
      <c r="AG258" s="250"/>
      <c r="AH258" s="250"/>
      <c r="AI258" s="250"/>
      <c r="AJ258" s="250"/>
      <c r="AK258" s="250"/>
      <c r="AL258" s="250"/>
      <c r="AM258" s="250"/>
      <c r="AN258" s="250"/>
      <c r="AO258" s="250"/>
      <c r="AP258" s="251"/>
      <c r="AQ258" s="237" t="s">
        <v>628</v>
      </c>
      <c r="AR258" s="238"/>
      <c r="AS258" s="238"/>
      <c r="AT258" s="238"/>
      <c r="AU258" s="238"/>
      <c r="AV258" s="238"/>
      <c r="AW258" s="238"/>
      <c r="AX258" s="239"/>
    </row>
    <row r="259" spans="3:50" ht="27" customHeight="1" x14ac:dyDescent="0.55000000000000004">
      <c r="C259" s="194"/>
      <c r="D259" s="193"/>
      <c r="E259" s="195"/>
      <c r="F259" s="196"/>
      <c r="G259" s="221" t="s">
        <v>20</v>
      </c>
      <c r="H259" s="222"/>
      <c r="I259" s="222"/>
      <c r="J259" s="222"/>
      <c r="K259" s="222"/>
      <c r="L259" s="222"/>
      <c r="M259" s="222"/>
      <c r="N259" s="222"/>
      <c r="O259" s="222"/>
      <c r="P259" s="222"/>
      <c r="Q259" s="222"/>
      <c r="R259" s="223"/>
      <c r="S259" s="237" t="s">
        <v>22</v>
      </c>
      <c r="T259" s="238"/>
      <c r="U259" s="238"/>
      <c r="V259" s="238"/>
      <c r="W259" s="238"/>
      <c r="X259" s="238"/>
      <c r="Y259" s="238"/>
      <c r="Z259" s="238"/>
      <c r="AA259" s="238"/>
      <c r="AB259" s="238"/>
      <c r="AC259" s="238"/>
      <c r="AD259" s="238"/>
      <c r="AE259" s="238"/>
      <c r="AF259" s="238"/>
      <c r="AG259" s="238"/>
      <c r="AH259" s="238"/>
      <c r="AI259" s="238"/>
      <c r="AJ259" s="238"/>
      <c r="AK259" s="238"/>
      <c r="AL259" s="238"/>
      <c r="AM259" s="238"/>
      <c r="AN259" s="238"/>
      <c r="AO259" s="238"/>
      <c r="AP259" s="238"/>
      <c r="AQ259" s="328">
        <f>'長期優良住宅化 (耐震及び省エネ)'!L159</f>
        <v>0</v>
      </c>
      <c r="AR259" s="329"/>
      <c r="AS259" s="329"/>
      <c r="AT259" s="329"/>
      <c r="AU259" s="329"/>
      <c r="AV259" s="329"/>
      <c r="AW259" s="230" t="s">
        <v>569</v>
      </c>
      <c r="AX259" s="231"/>
    </row>
    <row r="260" spans="3:50" ht="27" customHeight="1" x14ac:dyDescent="0.55000000000000004">
      <c r="C260" s="194"/>
      <c r="D260" s="193"/>
      <c r="E260" s="221" t="s">
        <v>46</v>
      </c>
      <c r="F260" s="222"/>
      <c r="G260" s="222"/>
      <c r="H260" s="222"/>
      <c r="I260" s="222"/>
      <c r="J260" s="222"/>
      <c r="K260" s="222"/>
      <c r="L260" s="222"/>
      <c r="M260" s="222"/>
      <c r="N260" s="222"/>
      <c r="O260" s="222"/>
      <c r="P260" s="222"/>
      <c r="Q260" s="222"/>
      <c r="R260" s="222"/>
      <c r="S260" s="222"/>
      <c r="T260" s="222"/>
      <c r="U260" s="222"/>
      <c r="V260" s="222"/>
      <c r="W260" s="222"/>
      <c r="X260" s="222"/>
      <c r="Y260" s="222"/>
      <c r="Z260" s="222"/>
      <c r="AA260" s="222"/>
      <c r="AB260" s="222"/>
      <c r="AC260" s="222"/>
      <c r="AD260" s="222"/>
      <c r="AE260" s="222"/>
      <c r="AF260" s="222"/>
      <c r="AG260" s="222"/>
      <c r="AH260" s="222"/>
      <c r="AI260" s="222"/>
      <c r="AJ260" s="222"/>
      <c r="AK260" s="222"/>
      <c r="AL260" s="222"/>
      <c r="AM260" s="222"/>
      <c r="AN260" s="222"/>
      <c r="AO260" s="222"/>
      <c r="AP260" s="222"/>
      <c r="AQ260" s="328" t="str">
        <f>IF(AQ257&gt;0,IF(AQ257-AQ259&gt;500000,AQ257-AQ259,0),"")</f>
        <v/>
      </c>
      <c r="AR260" s="329"/>
      <c r="AS260" s="329"/>
      <c r="AT260" s="329"/>
      <c r="AU260" s="329"/>
      <c r="AV260" s="329"/>
      <c r="AW260" s="230" t="s">
        <v>569</v>
      </c>
      <c r="AX260" s="231"/>
    </row>
    <row r="261" spans="3:50" ht="27" customHeight="1" x14ac:dyDescent="0.55000000000000004">
      <c r="C261" s="194"/>
      <c r="D261" s="193"/>
      <c r="E261" s="221" t="s">
        <v>49</v>
      </c>
      <c r="F261" s="222"/>
      <c r="G261" s="222"/>
      <c r="H261" s="222"/>
      <c r="I261" s="222"/>
      <c r="J261" s="222"/>
      <c r="K261" s="222"/>
      <c r="L261" s="222"/>
      <c r="M261" s="222"/>
      <c r="N261" s="222"/>
      <c r="O261" s="222"/>
      <c r="P261" s="222"/>
      <c r="Q261" s="222"/>
      <c r="R261" s="222"/>
      <c r="S261" s="222"/>
      <c r="T261" s="222"/>
      <c r="U261" s="222"/>
      <c r="V261" s="222"/>
      <c r="W261" s="222"/>
      <c r="X261" s="222"/>
      <c r="Y261" s="222"/>
      <c r="Z261" s="222"/>
      <c r="AA261" s="222"/>
      <c r="AB261" s="222"/>
      <c r="AC261" s="222"/>
      <c r="AD261" s="222"/>
      <c r="AE261" s="222"/>
      <c r="AF261" s="222"/>
      <c r="AG261" s="222"/>
      <c r="AH261" s="222"/>
      <c r="AI261" s="222"/>
      <c r="AJ261" s="222"/>
      <c r="AK261" s="222"/>
      <c r="AL261" s="222"/>
      <c r="AM261" s="222"/>
      <c r="AN261" s="222"/>
      <c r="AO261" s="222"/>
      <c r="AP261" s="222"/>
      <c r="AQ261" s="328" t="str">
        <f>IF('長期優良住宅化 (耐震及び省エネ)'!K68&gt;0,'長期優良住宅化 (耐震及び省エネ)'!K68,"")</f>
        <v/>
      </c>
      <c r="AR261" s="329"/>
      <c r="AS261" s="329"/>
      <c r="AT261" s="329"/>
      <c r="AU261" s="329"/>
      <c r="AV261" s="329"/>
      <c r="AW261" s="230" t="s">
        <v>569</v>
      </c>
      <c r="AX261" s="231"/>
    </row>
    <row r="262" spans="3:50" ht="27" customHeight="1" x14ac:dyDescent="0.55000000000000004">
      <c r="C262" s="194"/>
      <c r="D262" s="193"/>
      <c r="E262" s="249" t="s">
        <v>50</v>
      </c>
      <c r="F262" s="250"/>
      <c r="G262" s="250"/>
      <c r="H262" s="250"/>
      <c r="I262" s="250"/>
      <c r="J262" s="250"/>
      <c r="K262" s="250"/>
      <c r="L262" s="250"/>
      <c r="M262" s="250"/>
      <c r="N262" s="250"/>
      <c r="O262" s="250"/>
      <c r="P262" s="250"/>
      <c r="Q262" s="250"/>
      <c r="R262" s="250"/>
      <c r="S262" s="250"/>
      <c r="T262" s="250"/>
      <c r="U262" s="250"/>
      <c r="V262" s="250"/>
      <c r="W262" s="250"/>
      <c r="X262" s="250"/>
      <c r="Y262" s="250"/>
      <c r="Z262" s="250"/>
      <c r="AA262" s="250"/>
      <c r="AB262" s="250"/>
      <c r="AC262" s="250"/>
      <c r="AD262" s="250"/>
      <c r="AE262" s="250"/>
      <c r="AF262" s="250"/>
      <c r="AG262" s="250"/>
      <c r="AH262" s="250"/>
      <c r="AI262" s="250"/>
      <c r="AJ262" s="250"/>
      <c r="AK262" s="250"/>
      <c r="AL262" s="250"/>
      <c r="AM262" s="250"/>
      <c r="AN262" s="250"/>
      <c r="AO262" s="250"/>
      <c r="AP262" s="251"/>
      <c r="AQ262" s="237" t="s">
        <v>628</v>
      </c>
      <c r="AR262" s="238"/>
      <c r="AS262" s="238"/>
      <c r="AT262" s="238"/>
      <c r="AU262" s="238"/>
      <c r="AV262" s="238"/>
      <c r="AW262" s="238"/>
      <c r="AX262" s="239"/>
    </row>
    <row r="263" spans="3:50" ht="27" customHeight="1" x14ac:dyDescent="0.55000000000000004">
      <c r="C263" s="194"/>
      <c r="D263" s="193"/>
      <c r="E263" s="195"/>
      <c r="F263" s="196"/>
      <c r="G263" s="221" t="s">
        <v>20</v>
      </c>
      <c r="H263" s="222"/>
      <c r="I263" s="222"/>
      <c r="J263" s="222"/>
      <c r="K263" s="222"/>
      <c r="L263" s="222"/>
      <c r="M263" s="222"/>
      <c r="N263" s="222"/>
      <c r="O263" s="222"/>
      <c r="P263" s="222"/>
      <c r="Q263" s="222"/>
      <c r="R263" s="223"/>
      <c r="S263" s="237" t="s">
        <v>22</v>
      </c>
      <c r="T263" s="238"/>
      <c r="U263" s="238"/>
      <c r="V263" s="238"/>
      <c r="W263" s="238"/>
      <c r="X263" s="238"/>
      <c r="Y263" s="238"/>
      <c r="Z263" s="238"/>
      <c r="AA263" s="238"/>
      <c r="AB263" s="238"/>
      <c r="AC263" s="238"/>
      <c r="AD263" s="238"/>
      <c r="AE263" s="238"/>
      <c r="AF263" s="238"/>
      <c r="AG263" s="238"/>
      <c r="AH263" s="238"/>
      <c r="AI263" s="238"/>
      <c r="AJ263" s="238"/>
      <c r="AK263" s="238"/>
      <c r="AL263" s="238"/>
      <c r="AM263" s="238"/>
      <c r="AN263" s="238"/>
      <c r="AO263" s="238"/>
      <c r="AP263" s="238"/>
      <c r="AQ263" s="328">
        <f>'長期優良住宅化 (耐震及び省エネ)'!K70</f>
        <v>0</v>
      </c>
      <c r="AR263" s="329"/>
      <c r="AS263" s="329"/>
      <c r="AT263" s="329"/>
      <c r="AU263" s="329"/>
      <c r="AV263" s="329"/>
      <c r="AW263" s="230" t="s">
        <v>569</v>
      </c>
      <c r="AX263" s="231"/>
    </row>
    <row r="264" spans="3:50" ht="27" customHeight="1" x14ac:dyDescent="0.55000000000000004">
      <c r="C264" s="194"/>
      <c r="D264" s="193"/>
      <c r="E264" s="221" t="s">
        <v>51</v>
      </c>
      <c r="F264" s="222"/>
      <c r="G264" s="222"/>
      <c r="H264" s="222"/>
      <c r="I264" s="222"/>
      <c r="J264" s="222"/>
      <c r="K264" s="222"/>
      <c r="L264" s="222"/>
      <c r="M264" s="222"/>
      <c r="N264" s="222"/>
      <c r="O264" s="222"/>
      <c r="P264" s="222"/>
      <c r="Q264" s="222"/>
      <c r="R264" s="222"/>
      <c r="S264" s="222"/>
      <c r="T264" s="222"/>
      <c r="U264" s="222"/>
      <c r="V264" s="222"/>
      <c r="W264" s="222"/>
      <c r="X264" s="222"/>
      <c r="Y264" s="222"/>
      <c r="Z264" s="222"/>
      <c r="AA264" s="222"/>
      <c r="AB264" s="222"/>
      <c r="AC264" s="222"/>
      <c r="AD264" s="222"/>
      <c r="AE264" s="222"/>
      <c r="AF264" s="222"/>
      <c r="AG264" s="222"/>
      <c r="AH264" s="222"/>
      <c r="AI264" s="222"/>
      <c r="AJ264" s="222"/>
      <c r="AK264" s="222"/>
      <c r="AL264" s="222"/>
      <c r="AM264" s="222"/>
      <c r="AN264" s="222"/>
      <c r="AO264" s="222"/>
      <c r="AP264" s="222"/>
      <c r="AQ264" s="328" t="str">
        <f>IF(AQ261&gt;0,IF(AQ261-AQ263&gt;500000,AQ261-AQ263,0),"")</f>
        <v/>
      </c>
      <c r="AR264" s="329"/>
      <c r="AS264" s="329"/>
      <c r="AT264" s="329"/>
      <c r="AU264" s="329"/>
      <c r="AV264" s="329"/>
      <c r="AW264" s="230" t="s">
        <v>569</v>
      </c>
      <c r="AX264" s="231"/>
    </row>
    <row r="265" spans="3:50" ht="27" customHeight="1" x14ac:dyDescent="0.55000000000000004">
      <c r="C265" s="194"/>
      <c r="D265" s="193"/>
      <c r="E265" s="221" t="s">
        <v>52</v>
      </c>
      <c r="F265" s="222"/>
      <c r="G265" s="222"/>
      <c r="H265" s="222"/>
      <c r="I265" s="222"/>
      <c r="J265" s="222"/>
      <c r="K265" s="222"/>
      <c r="L265" s="222"/>
      <c r="M265" s="222"/>
      <c r="N265" s="222"/>
      <c r="O265" s="222"/>
      <c r="P265" s="222"/>
      <c r="Q265" s="222"/>
      <c r="R265" s="222"/>
      <c r="S265" s="222"/>
      <c r="T265" s="222"/>
      <c r="U265" s="222"/>
      <c r="V265" s="222"/>
      <c r="W265" s="222"/>
      <c r="X265" s="222"/>
      <c r="Y265" s="222"/>
      <c r="Z265" s="222"/>
      <c r="AA265" s="222"/>
      <c r="AB265" s="222"/>
      <c r="AC265" s="222"/>
      <c r="AD265" s="222"/>
      <c r="AE265" s="222"/>
      <c r="AF265" s="222"/>
      <c r="AG265" s="222"/>
      <c r="AH265" s="222"/>
      <c r="AI265" s="222"/>
      <c r="AJ265" s="222"/>
      <c r="AK265" s="222"/>
      <c r="AL265" s="222"/>
      <c r="AM265" s="222"/>
      <c r="AN265" s="222"/>
      <c r="AO265" s="222"/>
      <c r="AP265" s="222"/>
      <c r="AQ265" s="328" t="str">
        <f>IF(AND(AQ256&gt;0,AQ260&gt;0,AQ264&gt;0),AQ256+AQ260+AQ264,"")</f>
        <v/>
      </c>
      <c r="AR265" s="329"/>
      <c r="AS265" s="329"/>
      <c r="AT265" s="329"/>
      <c r="AU265" s="329"/>
      <c r="AV265" s="329"/>
      <c r="AW265" s="230" t="s">
        <v>569</v>
      </c>
      <c r="AX265" s="231"/>
    </row>
    <row r="266" spans="3:50" ht="36" customHeight="1" x14ac:dyDescent="0.55000000000000004">
      <c r="C266" s="194"/>
      <c r="D266" s="193"/>
      <c r="E266" s="221" t="s">
        <v>632</v>
      </c>
      <c r="F266" s="222"/>
      <c r="G266" s="222"/>
      <c r="H266" s="222"/>
      <c r="I266" s="222"/>
      <c r="J266" s="222"/>
      <c r="K266" s="222"/>
      <c r="L266" s="222"/>
      <c r="M266" s="222"/>
      <c r="N266" s="222"/>
      <c r="O266" s="222"/>
      <c r="P266" s="222"/>
      <c r="Q266" s="222"/>
      <c r="R266" s="222"/>
      <c r="S266" s="222"/>
      <c r="T266" s="222"/>
      <c r="U266" s="222"/>
      <c r="V266" s="222"/>
      <c r="W266" s="222"/>
      <c r="X266" s="222"/>
      <c r="Y266" s="222"/>
      <c r="Z266" s="222"/>
      <c r="AA266" s="222"/>
      <c r="AB266" s="222"/>
      <c r="AC266" s="222"/>
      <c r="AD266" s="222"/>
      <c r="AE266" s="222"/>
      <c r="AF266" s="222"/>
      <c r="AG266" s="222"/>
      <c r="AH266" s="222"/>
      <c r="AI266" s="222"/>
      <c r="AJ266" s="222"/>
      <c r="AK266" s="222"/>
      <c r="AL266" s="222"/>
      <c r="AM266" s="222"/>
      <c r="AN266" s="222"/>
      <c r="AO266" s="222"/>
      <c r="AP266" s="222"/>
      <c r="AQ266" s="328" t="str">
        <f>IF(ISNUMBER(#REF!),IF(AQ265&gt;6000000,6000000,AQ265),IF(AQ265&gt;5000000,5000000,AQ265))</f>
        <v/>
      </c>
      <c r="AR266" s="329"/>
      <c r="AS266" s="329"/>
      <c r="AT266" s="329"/>
      <c r="AU266" s="329"/>
      <c r="AV266" s="329"/>
      <c r="AW266" s="230" t="s">
        <v>569</v>
      </c>
      <c r="AX266" s="231"/>
    </row>
    <row r="267" spans="3:50" ht="27" customHeight="1" x14ac:dyDescent="0.55000000000000004">
      <c r="C267" s="195"/>
      <c r="D267" s="196"/>
      <c r="E267" s="221" t="s">
        <v>53</v>
      </c>
      <c r="F267" s="222"/>
      <c r="G267" s="222"/>
      <c r="H267" s="222"/>
      <c r="I267" s="222"/>
      <c r="J267" s="222"/>
      <c r="K267" s="222"/>
      <c r="L267" s="222"/>
      <c r="M267" s="222"/>
      <c r="N267" s="222"/>
      <c r="O267" s="222"/>
      <c r="P267" s="222"/>
      <c r="Q267" s="222"/>
      <c r="R267" s="222"/>
      <c r="S267" s="222"/>
      <c r="T267" s="222"/>
      <c r="U267" s="222"/>
      <c r="V267" s="222"/>
      <c r="W267" s="222"/>
      <c r="X267" s="222"/>
      <c r="Y267" s="222"/>
      <c r="Z267" s="222"/>
      <c r="AA267" s="222"/>
      <c r="AB267" s="222"/>
      <c r="AC267" s="222"/>
      <c r="AD267" s="222"/>
      <c r="AE267" s="222"/>
      <c r="AF267" s="222"/>
      <c r="AG267" s="222"/>
      <c r="AH267" s="222"/>
      <c r="AI267" s="222"/>
      <c r="AJ267" s="222"/>
      <c r="AK267" s="222"/>
      <c r="AL267" s="222"/>
      <c r="AM267" s="222"/>
      <c r="AN267" s="222"/>
      <c r="AO267" s="222"/>
      <c r="AP267" s="222"/>
      <c r="AQ267" s="328" t="str">
        <f>IF(AQ265&gt;0,IF(AQ265-AQ266&gt;0,AQ265-AQ266,0),"")</f>
        <v/>
      </c>
      <c r="AR267" s="329"/>
      <c r="AS267" s="329"/>
      <c r="AT267" s="329"/>
      <c r="AU267" s="329"/>
      <c r="AV267" s="329"/>
      <c r="AW267" s="230" t="s">
        <v>569</v>
      </c>
      <c r="AX267" s="231"/>
    </row>
    <row r="268" spans="3:50" ht="27" customHeight="1" x14ac:dyDescent="0.55000000000000004">
      <c r="C268" s="249" t="s">
        <v>341</v>
      </c>
      <c r="D268" s="250"/>
      <c r="E268" s="250"/>
      <c r="F268" s="250"/>
      <c r="G268" s="250"/>
      <c r="H268" s="250"/>
      <c r="I268" s="250"/>
      <c r="J268" s="250"/>
      <c r="K268" s="250"/>
      <c r="L268" s="250"/>
      <c r="M268" s="250"/>
      <c r="N268" s="250"/>
      <c r="O268" s="250"/>
      <c r="P268" s="250"/>
      <c r="Q268" s="250"/>
      <c r="R268" s="250"/>
      <c r="S268" s="250"/>
      <c r="T268" s="250"/>
      <c r="U268" s="250"/>
      <c r="V268" s="250"/>
      <c r="W268" s="250"/>
      <c r="X268" s="250"/>
      <c r="Y268" s="250"/>
      <c r="Z268" s="250"/>
      <c r="AA268" s="250"/>
      <c r="AB268" s="250"/>
      <c r="AC268" s="250"/>
      <c r="AD268" s="250"/>
      <c r="AE268" s="250"/>
      <c r="AF268" s="250"/>
      <c r="AG268" s="250"/>
      <c r="AH268" s="250"/>
      <c r="AI268" s="250"/>
      <c r="AJ268" s="250"/>
      <c r="AK268" s="250"/>
      <c r="AL268" s="250"/>
      <c r="AM268" s="250"/>
      <c r="AN268" s="250"/>
      <c r="AO268" s="250"/>
      <c r="AP268" s="250"/>
      <c r="AQ268" s="250"/>
      <c r="AR268" s="250"/>
      <c r="AS268" s="250"/>
      <c r="AT268" s="250"/>
      <c r="AU268" s="250"/>
      <c r="AV268" s="250"/>
      <c r="AW268" s="250"/>
      <c r="AX268" s="251"/>
    </row>
    <row r="269" spans="3:50" ht="27" customHeight="1" x14ac:dyDescent="0.55000000000000004">
      <c r="C269" s="282"/>
      <c r="D269" s="317"/>
      <c r="E269" s="222" t="s">
        <v>342</v>
      </c>
      <c r="F269" s="222"/>
      <c r="G269" s="222"/>
      <c r="H269" s="222"/>
      <c r="I269" s="222"/>
      <c r="J269" s="222"/>
      <c r="K269" s="222"/>
      <c r="L269" s="222"/>
      <c r="M269" s="222"/>
      <c r="N269" s="222"/>
      <c r="O269" s="222"/>
      <c r="P269" s="222"/>
      <c r="Q269" s="222"/>
      <c r="R269" s="222"/>
      <c r="S269" s="222"/>
      <c r="T269" s="222"/>
      <c r="U269" s="222"/>
      <c r="V269" s="222"/>
      <c r="W269" s="222"/>
      <c r="X269" s="222"/>
      <c r="Y269" s="222"/>
      <c r="Z269" s="222"/>
      <c r="AA269" s="222"/>
      <c r="AB269" s="222"/>
      <c r="AC269" s="222"/>
      <c r="AD269" s="222"/>
      <c r="AE269" s="222"/>
      <c r="AF269" s="222"/>
      <c r="AG269" s="222"/>
      <c r="AH269" s="222"/>
      <c r="AI269" s="222"/>
      <c r="AJ269" s="222"/>
      <c r="AK269" s="222"/>
      <c r="AL269" s="222"/>
      <c r="AM269" s="222"/>
      <c r="AN269" s="222"/>
      <c r="AO269" s="222"/>
      <c r="AP269" s="223"/>
      <c r="AQ269" s="328" t="str">
        <f>IF(子育て対応!I59&gt;0,子育て対応!I59,"")</f>
        <v/>
      </c>
      <c r="AR269" s="329"/>
      <c r="AS269" s="329"/>
      <c r="AT269" s="329"/>
      <c r="AU269" s="329"/>
      <c r="AV269" s="329"/>
      <c r="AW269" s="230" t="s">
        <v>569</v>
      </c>
      <c r="AX269" s="231"/>
    </row>
    <row r="270" spans="3:50" ht="27" customHeight="1" x14ac:dyDescent="0.55000000000000004">
      <c r="C270" s="282"/>
      <c r="D270" s="317"/>
      <c r="E270" s="250" t="s">
        <v>343</v>
      </c>
      <c r="F270" s="250"/>
      <c r="G270" s="250"/>
      <c r="H270" s="250"/>
      <c r="I270" s="250"/>
      <c r="J270" s="250"/>
      <c r="K270" s="250"/>
      <c r="L270" s="250"/>
      <c r="M270" s="250"/>
      <c r="N270" s="250"/>
      <c r="O270" s="250"/>
      <c r="P270" s="250"/>
      <c r="Q270" s="250"/>
      <c r="R270" s="250"/>
      <c r="S270" s="250"/>
      <c r="T270" s="250"/>
      <c r="U270" s="250"/>
      <c r="V270" s="250"/>
      <c r="W270" s="250"/>
      <c r="X270" s="250"/>
      <c r="Y270" s="250"/>
      <c r="Z270" s="250"/>
      <c r="AA270" s="250"/>
      <c r="AB270" s="250"/>
      <c r="AC270" s="250"/>
      <c r="AD270" s="250"/>
      <c r="AE270" s="250"/>
      <c r="AF270" s="250"/>
      <c r="AG270" s="250"/>
      <c r="AH270" s="250"/>
      <c r="AI270" s="250"/>
      <c r="AJ270" s="250"/>
      <c r="AK270" s="250"/>
      <c r="AL270" s="250"/>
      <c r="AM270" s="250"/>
      <c r="AN270" s="250"/>
      <c r="AO270" s="250"/>
      <c r="AP270" s="251"/>
      <c r="AQ270" s="237" t="s">
        <v>628</v>
      </c>
      <c r="AR270" s="238"/>
      <c r="AS270" s="238"/>
      <c r="AT270" s="238"/>
      <c r="AU270" s="238"/>
      <c r="AV270" s="238"/>
      <c r="AW270" s="238"/>
      <c r="AX270" s="239"/>
    </row>
    <row r="271" spans="3:50" ht="27" customHeight="1" x14ac:dyDescent="0.55000000000000004">
      <c r="C271" s="282"/>
      <c r="D271" s="316"/>
      <c r="E271" s="211"/>
      <c r="F271" s="212"/>
      <c r="G271" s="222" t="s">
        <v>20</v>
      </c>
      <c r="H271" s="222"/>
      <c r="I271" s="222"/>
      <c r="J271" s="222"/>
      <c r="K271" s="222"/>
      <c r="L271" s="222"/>
      <c r="M271" s="222"/>
      <c r="N271" s="222"/>
      <c r="O271" s="222"/>
      <c r="P271" s="222"/>
      <c r="Q271" s="222"/>
      <c r="R271" s="223"/>
      <c r="S271" s="237" t="s">
        <v>22</v>
      </c>
      <c r="T271" s="238"/>
      <c r="U271" s="238"/>
      <c r="V271" s="238"/>
      <c r="W271" s="238"/>
      <c r="X271" s="238"/>
      <c r="Y271" s="238"/>
      <c r="Z271" s="238"/>
      <c r="AA271" s="238"/>
      <c r="AB271" s="238"/>
      <c r="AC271" s="238"/>
      <c r="AD271" s="238"/>
      <c r="AE271" s="238"/>
      <c r="AF271" s="238"/>
      <c r="AG271" s="238"/>
      <c r="AH271" s="238"/>
      <c r="AI271" s="238"/>
      <c r="AJ271" s="238"/>
      <c r="AK271" s="238"/>
      <c r="AL271" s="238"/>
      <c r="AM271" s="238"/>
      <c r="AN271" s="238"/>
      <c r="AO271" s="238"/>
      <c r="AP271" s="238"/>
      <c r="AQ271" s="328" t="str">
        <f>IF(子育て対応!I59&gt;0,子育て対応!I61,"")</f>
        <v/>
      </c>
      <c r="AR271" s="329"/>
      <c r="AS271" s="329"/>
      <c r="AT271" s="329"/>
      <c r="AU271" s="329"/>
      <c r="AV271" s="329"/>
      <c r="AW271" s="230" t="s">
        <v>569</v>
      </c>
      <c r="AX271" s="231"/>
    </row>
    <row r="272" spans="3:50" ht="27" customHeight="1" x14ac:dyDescent="0.55000000000000004">
      <c r="C272" s="282"/>
      <c r="D272" s="317"/>
      <c r="E272" s="253" t="s">
        <v>32</v>
      </c>
      <c r="F272" s="253"/>
      <c r="G272" s="222"/>
      <c r="H272" s="222"/>
      <c r="I272" s="222"/>
      <c r="J272" s="222"/>
      <c r="K272" s="222"/>
      <c r="L272" s="222"/>
      <c r="M272" s="222"/>
      <c r="N272" s="222"/>
      <c r="O272" s="222"/>
      <c r="P272" s="222"/>
      <c r="Q272" s="222"/>
      <c r="R272" s="222"/>
      <c r="S272" s="222"/>
      <c r="T272" s="222"/>
      <c r="U272" s="222"/>
      <c r="V272" s="222"/>
      <c r="W272" s="222"/>
      <c r="X272" s="222"/>
      <c r="Y272" s="222"/>
      <c r="Z272" s="222"/>
      <c r="AA272" s="222"/>
      <c r="AB272" s="222"/>
      <c r="AC272" s="222"/>
      <c r="AD272" s="222"/>
      <c r="AE272" s="222"/>
      <c r="AF272" s="222"/>
      <c r="AG272" s="222"/>
      <c r="AH272" s="222"/>
      <c r="AI272" s="222"/>
      <c r="AJ272" s="222"/>
      <c r="AK272" s="222"/>
      <c r="AL272" s="222"/>
      <c r="AM272" s="222"/>
      <c r="AN272" s="222"/>
      <c r="AO272" s="222"/>
      <c r="AP272" s="223"/>
      <c r="AQ272" s="328" t="str">
        <f>IF(AQ269&gt;0,IF(AQ269-AQ271&gt;500000,AQ269-AQ271,0),"")</f>
        <v/>
      </c>
      <c r="AR272" s="329"/>
      <c r="AS272" s="329"/>
      <c r="AT272" s="329"/>
      <c r="AU272" s="329"/>
      <c r="AV272" s="329"/>
      <c r="AW272" s="230" t="s">
        <v>569</v>
      </c>
      <c r="AX272" s="231"/>
    </row>
    <row r="273" spans="3:50" ht="27" customHeight="1" x14ac:dyDescent="0.55000000000000004">
      <c r="C273" s="282"/>
      <c r="D273" s="317"/>
      <c r="E273" s="222" t="s">
        <v>37</v>
      </c>
      <c r="F273" s="222"/>
      <c r="G273" s="222"/>
      <c r="H273" s="222"/>
      <c r="I273" s="222"/>
      <c r="J273" s="222"/>
      <c r="K273" s="222"/>
      <c r="L273" s="222"/>
      <c r="M273" s="222"/>
      <c r="N273" s="222"/>
      <c r="O273" s="222"/>
      <c r="P273" s="222"/>
      <c r="Q273" s="222"/>
      <c r="R273" s="222"/>
      <c r="S273" s="222"/>
      <c r="T273" s="222"/>
      <c r="U273" s="222"/>
      <c r="V273" s="222"/>
      <c r="W273" s="222"/>
      <c r="X273" s="222"/>
      <c r="Y273" s="222"/>
      <c r="Z273" s="222"/>
      <c r="AA273" s="222"/>
      <c r="AB273" s="222"/>
      <c r="AC273" s="222"/>
      <c r="AD273" s="222"/>
      <c r="AE273" s="222"/>
      <c r="AF273" s="222"/>
      <c r="AG273" s="222"/>
      <c r="AH273" s="222"/>
      <c r="AI273" s="222"/>
      <c r="AJ273" s="222"/>
      <c r="AK273" s="222"/>
      <c r="AL273" s="222"/>
      <c r="AM273" s="222"/>
      <c r="AN273" s="222"/>
      <c r="AO273" s="222"/>
      <c r="AP273" s="223"/>
      <c r="AQ273" s="328" t="str">
        <f>IF(AQ269&gt;0,IF(AQ272&gt;=2500000,2500000,AQ272),"")</f>
        <v/>
      </c>
      <c r="AR273" s="329"/>
      <c r="AS273" s="329"/>
      <c r="AT273" s="329"/>
      <c r="AU273" s="329"/>
      <c r="AV273" s="329"/>
      <c r="AW273" s="230" t="s">
        <v>569</v>
      </c>
      <c r="AX273" s="231"/>
    </row>
    <row r="274" spans="3:50" ht="27" customHeight="1" x14ac:dyDescent="0.55000000000000004">
      <c r="C274" s="283"/>
      <c r="D274" s="319"/>
      <c r="E274" s="222" t="s">
        <v>33</v>
      </c>
      <c r="F274" s="222"/>
      <c r="G274" s="222"/>
      <c r="H274" s="222"/>
      <c r="I274" s="222"/>
      <c r="J274" s="222"/>
      <c r="K274" s="222"/>
      <c r="L274" s="222"/>
      <c r="M274" s="222"/>
      <c r="N274" s="222"/>
      <c r="O274" s="222"/>
      <c r="P274" s="222"/>
      <c r="Q274" s="222"/>
      <c r="R274" s="222"/>
      <c r="S274" s="222"/>
      <c r="T274" s="222"/>
      <c r="U274" s="222"/>
      <c r="V274" s="222"/>
      <c r="W274" s="222"/>
      <c r="X274" s="222"/>
      <c r="Y274" s="222"/>
      <c r="Z274" s="222"/>
      <c r="AA274" s="222"/>
      <c r="AB274" s="222"/>
      <c r="AC274" s="222"/>
      <c r="AD274" s="222"/>
      <c r="AE274" s="222"/>
      <c r="AF274" s="222"/>
      <c r="AG274" s="222"/>
      <c r="AH274" s="222"/>
      <c r="AI274" s="222"/>
      <c r="AJ274" s="222"/>
      <c r="AK274" s="222"/>
      <c r="AL274" s="222"/>
      <c r="AM274" s="222"/>
      <c r="AN274" s="222"/>
      <c r="AO274" s="222"/>
      <c r="AP274" s="223"/>
      <c r="AQ274" s="328" t="str">
        <f>IF(AQ272&gt;0,IF(AQ272-AQ273&gt;0,AQ272-AQ273,0),"")</f>
        <v/>
      </c>
      <c r="AR274" s="329"/>
      <c r="AS274" s="329"/>
      <c r="AT274" s="329"/>
      <c r="AU274" s="329"/>
      <c r="AV274" s="329"/>
      <c r="AW274" s="230" t="s">
        <v>569</v>
      </c>
      <c r="AX274" s="231"/>
    </row>
    <row r="275" spans="3:50" ht="27" customHeight="1" x14ac:dyDescent="0.55000000000000004">
      <c r="C275" s="221" t="s">
        <v>135</v>
      </c>
      <c r="D275" s="222"/>
      <c r="E275" s="222"/>
      <c r="F275" s="222"/>
      <c r="G275" s="222"/>
      <c r="H275" s="222"/>
      <c r="I275" s="222"/>
      <c r="J275" s="222"/>
      <c r="K275" s="222"/>
      <c r="L275" s="222"/>
      <c r="M275" s="222"/>
      <c r="N275" s="222"/>
      <c r="O275" s="222"/>
      <c r="P275" s="222"/>
      <c r="Q275" s="222"/>
      <c r="R275" s="222"/>
      <c r="S275" s="222"/>
      <c r="T275" s="222"/>
      <c r="U275" s="222"/>
      <c r="V275" s="222"/>
      <c r="W275" s="222"/>
      <c r="X275" s="222"/>
      <c r="Y275" s="222"/>
      <c r="Z275" s="222"/>
      <c r="AA275" s="222"/>
      <c r="AB275" s="222"/>
      <c r="AC275" s="222"/>
      <c r="AD275" s="222"/>
      <c r="AE275" s="222"/>
      <c r="AF275" s="222"/>
      <c r="AG275" s="222"/>
      <c r="AH275" s="222"/>
      <c r="AI275" s="222"/>
      <c r="AJ275" s="222"/>
      <c r="AK275" s="222"/>
      <c r="AL275" s="222"/>
      <c r="AM275" s="222"/>
      <c r="AN275" s="222"/>
      <c r="AO275" s="222"/>
      <c r="AP275" s="223"/>
      <c r="AQ275" s="328" t="str">
        <f>IF(AQ216+AQ223+AQ230+AQ237+AQ272&gt;0,AQ216+AQ223+AQ230+AQ237+AQ272,"")</f>
        <v/>
      </c>
      <c r="AR275" s="329"/>
      <c r="AS275" s="329"/>
      <c r="AT275" s="329"/>
      <c r="AU275" s="329"/>
      <c r="AV275" s="329"/>
      <c r="AW275" s="230" t="s">
        <v>569</v>
      </c>
      <c r="AX275" s="231"/>
    </row>
    <row r="276" spans="3:50" ht="27" customHeight="1" x14ac:dyDescent="0.55000000000000004">
      <c r="C276" s="221" t="s">
        <v>136</v>
      </c>
      <c r="D276" s="222"/>
      <c r="E276" s="222"/>
      <c r="F276" s="222"/>
      <c r="G276" s="222"/>
      <c r="H276" s="222"/>
      <c r="I276" s="222"/>
      <c r="J276" s="222"/>
      <c r="K276" s="222"/>
      <c r="L276" s="222"/>
      <c r="M276" s="222"/>
      <c r="N276" s="222"/>
      <c r="O276" s="222"/>
      <c r="P276" s="222"/>
      <c r="Q276" s="222"/>
      <c r="R276" s="222"/>
      <c r="S276" s="222"/>
      <c r="T276" s="222"/>
      <c r="U276" s="222"/>
      <c r="V276" s="222"/>
      <c r="W276" s="222"/>
      <c r="X276" s="222"/>
      <c r="Y276" s="222"/>
      <c r="Z276" s="222"/>
      <c r="AA276" s="222"/>
      <c r="AB276" s="222"/>
      <c r="AC276" s="222"/>
      <c r="AD276" s="222"/>
      <c r="AE276" s="222"/>
      <c r="AF276" s="222"/>
      <c r="AG276" s="222"/>
      <c r="AH276" s="222"/>
      <c r="AI276" s="222"/>
      <c r="AJ276" s="222"/>
      <c r="AK276" s="222"/>
      <c r="AL276" s="222"/>
      <c r="AM276" s="222"/>
      <c r="AN276" s="222"/>
      <c r="AO276" s="222"/>
      <c r="AP276" s="223"/>
      <c r="AQ276" s="328" t="str">
        <f>IF(AQ217+AQ224+AQ231+AQ238+AQ273&gt;0,AQ217+AQ224+AQ231+AQ238+AQ273,"")</f>
        <v/>
      </c>
      <c r="AR276" s="329"/>
      <c r="AS276" s="329"/>
      <c r="AT276" s="329"/>
      <c r="AU276" s="329"/>
      <c r="AV276" s="329"/>
      <c r="AW276" s="230" t="s">
        <v>569</v>
      </c>
      <c r="AX276" s="231"/>
    </row>
    <row r="277" spans="3:50" ht="27" customHeight="1" thickBot="1" x14ac:dyDescent="0.6">
      <c r="C277" s="335" t="s">
        <v>137</v>
      </c>
      <c r="D277" s="336"/>
      <c r="E277" s="336"/>
      <c r="F277" s="336"/>
      <c r="G277" s="336"/>
      <c r="H277" s="336"/>
      <c r="I277" s="336"/>
      <c r="J277" s="336"/>
      <c r="K277" s="336"/>
      <c r="L277" s="336"/>
      <c r="M277" s="336"/>
      <c r="N277" s="336"/>
      <c r="O277" s="336"/>
      <c r="P277" s="336"/>
      <c r="Q277" s="336"/>
      <c r="R277" s="336"/>
      <c r="S277" s="336"/>
      <c r="T277" s="336"/>
      <c r="U277" s="336"/>
      <c r="V277" s="336"/>
      <c r="W277" s="336"/>
      <c r="X277" s="336"/>
      <c r="Y277" s="336"/>
      <c r="Z277" s="336"/>
      <c r="AA277" s="336"/>
      <c r="AB277" s="336"/>
      <c r="AC277" s="336"/>
      <c r="AD277" s="336"/>
      <c r="AE277" s="336"/>
      <c r="AF277" s="336"/>
      <c r="AG277" s="336"/>
      <c r="AH277" s="336"/>
      <c r="AI277" s="336"/>
      <c r="AJ277" s="336"/>
      <c r="AK277" s="336"/>
      <c r="AL277" s="336"/>
      <c r="AM277" s="336"/>
      <c r="AN277" s="336"/>
      <c r="AO277" s="336"/>
      <c r="AP277" s="341"/>
      <c r="AQ277" s="342" t="str">
        <f>IF(AQ218+AQ225+AQ232+AQ239+AQ274&gt;0,AQ218+AQ225+AQ232+AQ239+AQ274,"")</f>
        <v/>
      </c>
      <c r="AR277" s="343"/>
      <c r="AS277" s="343"/>
      <c r="AT277" s="343"/>
      <c r="AU277" s="343"/>
      <c r="AV277" s="343"/>
      <c r="AW277" s="339" t="s">
        <v>569</v>
      </c>
      <c r="AX277" s="340"/>
    </row>
    <row r="278" spans="3:50" ht="27" customHeight="1" thickTop="1" x14ac:dyDescent="0.55000000000000004">
      <c r="C278" s="252" t="s">
        <v>138</v>
      </c>
      <c r="D278" s="253"/>
      <c r="E278" s="253"/>
      <c r="F278" s="253"/>
      <c r="G278" s="253"/>
      <c r="H278" s="253"/>
      <c r="I278" s="253"/>
      <c r="J278" s="253"/>
      <c r="K278" s="253"/>
      <c r="L278" s="253"/>
      <c r="M278" s="253"/>
      <c r="N278" s="253"/>
      <c r="O278" s="253"/>
      <c r="P278" s="253"/>
      <c r="Q278" s="253"/>
      <c r="R278" s="253"/>
      <c r="S278" s="253"/>
      <c r="T278" s="253"/>
      <c r="U278" s="253"/>
      <c r="V278" s="253"/>
      <c r="W278" s="253"/>
      <c r="X278" s="253"/>
      <c r="Y278" s="253"/>
      <c r="Z278" s="253"/>
      <c r="AA278" s="253"/>
      <c r="AB278" s="253"/>
      <c r="AC278" s="253"/>
      <c r="AD278" s="253"/>
      <c r="AE278" s="253"/>
      <c r="AF278" s="253"/>
      <c r="AG278" s="253"/>
      <c r="AH278" s="253"/>
      <c r="AI278" s="253"/>
      <c r="AJ278" s="253"/>
      <c r="AK278" s="253"/>
      <c r="AL278" s="253"/>
      <c r="AM278" s="253"/>
      <c r="AN278" s="253"/>
      <c r="AO278" s="253"/>
      <c r="AP278" s="254"/>
      <c r="AQ278" s="344" t="str">
        <f>IF(AQ223+AQ237+AQ249+AQ272&gt;0,AQ223+AQ237+AQ249+AQ272,"")</f>
        <v/>
      </c>
      <c r="AR278" s="345"/>
      <c r="AS278" s="345"/>
      <c r="AT278" s="345"/>
      <c r="AU278" s="345"/>
      <c r="AV278" s="345"/>
      <c r="AW278" s="266" t="s">
        <v>569</v>
      </c>
      <c r="AX278" s="279"/>
    </row>
    <row r="279" spans="3:50" ht="27" customHeight="1" x14ac:dyDescent="0.55000000000000004">
      <c r="C279" s="221" t="s">
        <v>139</v>
      </c>
      <c r="D279" s="222"/>
      <c r="E279" s="222"/>
      <c r="F279" s="222"/>
      <c r="G279" s="222"/>
      <c r="H279" s="222"/>
      <c r="I279" s="222"/>
      <c r="J279" s="222"/>
      <c r="K279" s="222"/>
      <c r="L279" s="222"/>
      <c r="M279" s="222"/>
      <c r="N279" s="222"/>
      <c r="O279" s="222"/>
      <c r="P279" s="222"/>
      <c r="Q279" s="222"/>
      <c r="R279" s="222"/>
      <c r="S279" s="222"/>
      <c r="T279" s="222"/>
      <c r="U279" s="222"/>
      <c r="V279" s="222"/>
      <c r="W279" s="222"/>
      <c r="X279" s="222"/>
      <c r="Y279" s="222"/>
      <c r="Z279" s="222"/>
      <c r="AA279" s="222"/>
      <c r="AB279" s="222"/>
      <c r="AC279" s="222"/>
      <c r="AD279" s="222"/>
      <c r="AE279" s="222"/>
      <c r="AF279" s="222"/>
      <c r="AG279" s="222"/>
      <c r="AH279" s="222"/>
      <c r="AI279" s="222"/>
      <c r="AJ279" s="222"/>
      <c r="AK279" s="222"/>
      <c r="AL279" s="222"/>
      <c r="AM279" s="222"/>
      <c r="AN279" s="222"/>
      <c r="AO279" s="222"/>
      <c r="AP279" s="223"/>
      <c r="AQ279" s="328" t="str">
        <f>IF(AQ224+AQ238+AQ250+AQ273&gt;0,AQ224+AQ238+AQ250+AQ273,"")</f>
        <v/>
      </c>
      <c r="AR279" s="329"/>
      <c r="AS279" s="329"/>
      <c r="AT279" s="329"/>
      <c r="AU279" s="329"/>
      <c r="AV279" s="329"/>
      <c r="AW279" s="230" t="s">
        <v>569</v>
      </c>
      <c r="AX279" s="231"/>
    </row>
    <row r="280" spans="3:50" ht="27" customHeight="1" thickBot="1" x14ac:dyDescent="0.6">
      <c r="C280" s="335" t="s">
        <v>141</v>
      </c>
      <c r="D280" s="336"/>
      <c r="E280" s="336"/>
      <c r="F280" s="336"/>
      <c r="G280" s="336"/>
      <c r="H280" s="336"/>
      <c r="I280" s="336"/>
      <c r="J280" s="336"/>
      <c r="K280" s="336"/>
      <c r="L280" s="336"/>
      <c r="M280" s="336"/>
      <c r="N280" s="336"/>
      <c r="O280" s="336"/>
      <c r="P280" s="336"/>
      <c r="Q280" s="336"/>
      <c r="R280" s="336"/>
      <c r="S280" s="336"/>
      <c r="T280" s="336"/>
      <c r="U280" s="336"/>
      <c r="V280" s="336"/>
      <c r="W280" s="336"/>
      <c r="X280" s="336"/>
      <c r="Y280" s="336"/>
      <c r="Z280" s="336"/>
      <c r="AA280" s="336"/>
      <c r="AB280" s="336"/>
      <c r="AC280" s="336"/>
      <c r="AD280" s="336"/>
      <c r="AE280" s="336"/>
      <c r="AF280" s="336"/>
      <c r="AG280" s="336"/>
      <c r="AH280" s="336"/>
      <c r="AI280" s="336"/>
      <c r="AJ280" s="336"/>
      <c r="AK280" s="336"/>
      <c r="AL280" s="336"/>
      <c r="AM280" s="336"/>
      <c r="AN280" s="336"/>
      <c r="AO280" s="336"/>
      <c r="AP280" s="341"/>
      <c r="AQ280" s="342" t="str">
        <f>IF(AQ225+AQ239+AQ251+AQ274&gt;0,AQ225+AQ239+AQ251+AQ274,"")</f>
        <v/>
      </c>
      <c r="AR280" s="343"/>
      <c r="AS280" s="343"/>
      <c r="AT280" s="343"/>
      <c r="AU280" s="343"/>
      <c r="AV280" s="343"/>
      <c r="AW280" s="339" t="s">
        <v>569</v>
      </c>
      <c r="AX280" s="340"/>
    </row>
    <row r="281" spans="3:50" ht="27" customHeight="1" thickTop="1" x14ac:dyDescent="0.55000000000000004">
      <c r="C281" s="221" t="s">
        <v>140</v>
      </c>
      <c r="D281" s="222"/>
      <c r="E281" s="222"/>
      <c r="F281" s="222"/>
      <c r="G281" s="222"/>
      <c r="H281" s="222"/>
      <c r="I281" s="222"/>
      <c r="J281" s="222"/>
      <c r="K281" s="222"/>
      <c r="L281" s="222"/>
      <c r="M281" s="222"/>
      <c r="N281" s="222"/>
      <c r="O281" s="222"/>
      <c r="P281" s="222"/>
      <c r="Q281" s="222"/>
      <c r="R281" s="222"/>
      <c r="S281" s="222"/>
      <c r="T281" s="222"/>
      <c r="U281" s="222"/>
      <c r="V281" s="222"/>
      <c r="W281" s="222"/>
      <c r="X281" s="222"/>
      <c r="Y281" s="222"/>
      <c r="Z281" s="222"/>
      <c r="AA281" s="222"/>
      <c r="AB281" s="222"/>
      <c r="AC281" s="222"/>
      <c r="AD281" s="222"/>
      <c r="AE281" s="222"/>
      <c r="AF281" s="222"/>
      <c r="AG281" s="222"/>
      <c r="AH281" s="222"/>
      <c r="AI281" s="222"/>
      <c r="AJ281" s="222"/>
      <c r="AK281" s="222"/>
      <c r="AL281" s="222"/>
      <c r="AM281" s="222"/>
      <c r="AN281" s="222"/>
      <c r="AO281" s="222"/>
      <c r="AP281" s="222"/>
      <c r="AQ281" s="344" t="str">
        <f>IF(AQ223+AQ237+AQ265+AQ272&gt;0,AQ223+AQ237+AQ265+AQ272,"")</f>
        <v/>
      </c>
      <c r="AR281" s="345"/>
      <c r="AS281" s="345"/>
      <c r="AT281" s="345"/>
      <c r="AU281" s="345"/>
      <c r="AV281" s="345"/>
      <c r="AW281" s="266" t="s">
        <v>569</v>
      </c>
      <c r="AX281" s="279"/>
    </row>
    <row r="282" spans="3:50" ht="27" customHeight="1" x14ac:dyDescent="0.55000000000000004">
      <c r="C282" s="221" t="s">
        <v>309</v>
      </c>
      <c r="D282" s="222"/>
      <c r="E282" s="222"/>
      <c r="F282" s="222"/>
      <c r="G282" s="222"/>
      <c r="H282" s="222"/>
      <c r="I282" s="222"/>
      <c r="J282" s="222"/>
      <c r="K282" s="222"/>
      <c r="L282" s="222"/>
      <c r="M282" s="222"/>
      <c r="N282" s="222"/>
      <c r="O282" s="222"/>
      <c r="P282" s="222"/>
      <c r="Q282" s="222"/>
      <c r="R282" s="222"/>
      <c r="S282" s="222"/>
      <c r="T282" s="222"/>
      <c r="U282" s="222"/>
      <c r="V282" s="222"/>
      <c r="W282" s="222"/>
      <c r="X282" s="222"/>
      <c r="Y282" s="222"/>
      <c r="Z282" s="222"/>
      <c r="AA282" s="222"/>
      <c r="AB282" s="222"/>
      <c r="AC282" s="222"/>
      <c r="AD282" s="222"/>
      <c r="AE282" s="222"/>
      <c r="AF282" s="222"/>
      <c r="AG282" s="222"/>
      <c r="AH282" s="222"/>
      <c r="AI282" s="222"/>
      <c r="AJ282" s="222"/>
      <c r="AK282" s="222"/>
      <c r="AL282" s="222"/>
      <c r="AM282" s="222"/>
      <c r="AN282" s="222"/>
      <c r="AO282" s="222"/>
      <c r="AP282" s="222"/>
      <c r="AQ282" s="328" t="str">
        <f>IF(AQ224+AQ238+AQ266+AQ273&gt;0,AQ224+AQ238+AQ266+AQ273,"")</f>
        <v/>
      </c>
      <c r="AR282" s="329"/>
      <c r="AS282" s="329"/>
      <c r="AT282" s="329"/>
      <c r="AU282" s="329"/>
      <c r="AV282" s="329"/>
      <c r="AW282" s="230" t="s">
        <v>569</v>
      </c>
      <c r="AX282" s="231"/>
    </row>
    <row r="283" spans="3:50" ht="27" customHeight="1" thickBot="1" x14ac:dyDescent="0.6">
      <c r="C283" s="335" t="s">
        <v>310</v>
      </c>
      <c r="D283" s="336"/>
      <c r="E283" s="336"/>
      <c r="F283" s="336"/>
      <c r="G283" s="336"/>
      <c r="H283" s="336"/>
      <c r="I283" s="336"/>
      <c r="J283" s="336"/>
      <c r="K283" s="336"/>
      <c r="L283" s="336"/>
      <c r="M283" s="336"/>
      <c r="N283" s="336"/>
      <c r="O283" s="336"/>
      <c r="P283" s="336"/>
      <c r="Q283" s="336"/>
      <c r="R283" s="336"/>
      <c r="S283" s="336"/>
      <c r="T283" s="336"/>
      <c r="U283" s="336"/>
      <c r="V283" s="336"/>
      <c r="W283" s="336"/>
      <c r="X283" s="336"/>
      <c r="Y283" s="336"/>
      <c r="Z283" s="336"/>
      <c r="AA283" s="336"/>
      <c r="AB283" s="336"/>
      <c r="AC283" s="336"/>
      <c r="AD283" s="336"/>
      <c r="AE283" s="336"/>
      <c r="AF283" s="336"/>
      <c r="AG283" s="336"/>
      <c r="AH283" s="336"/>
      <c r="AI283" s="336"/>
      <c r="AJ283" s="336"/>
      <c r="AK283" s="336"/>
      <c r="AL283" s="336"/>
      <c r="AM283" s="336"/>
      <c r="AN283" s="336"/>
      <c r="AO283" s="336"/>
      <c r="AP283" s="336"/>
      <c r="AQ283" s="337" t="str">
        <f>IF(AQ225+AQ239+AQ267+AQ274&gt;0,AQ225+AQ239+AQ267+AQ274,"")</f>
        <v/>
      </c>
      <c r="AR283" s="338"/>
      <c r="AS283" s="338"/>
      <c r="AT283" s="338"/>
      <c r="AU283" s="338"/>
      <c r="AV283" s="338"/>
      <c r="AW283" s="339" t="s">
        <v>569</v>
      </c>
      <c r="AX283" s="340"/>
    </row>
    <row r="284" spans="3:50" ht="27" customHeight="1" thickTop="1" x14ac:dyDescent="0.55000000000000004">
      <c r="C284" s="330" t="s">
        <v>142</v>
      </c>
      <c r="D284" s="331"/>
      <c r="E284" s="331"/>
      <c r="F284" s="331"/>
      <c r="G284" s="331"/>
      <c r="H284" s="331"/>
      <c r="I284" s="331"/>
      <c r="J284" s="331"/>
      <c r="K284" s="331"/>
      <c r="L284" s="331"/>
      <c r="M284" s="331"/>
      <c r="N284" s="331"/>
      <c r="O284" s="331"/>
      <c r="P284" s="331"/>
      <c r="Q284" s="331"/>
      <c r="R284" s="331"/>
      <c r="S284" s="331"/>
      <c r="T284" s="331"/>
      <c r="U284" s="331"/>
      <c r="V284" s="331"/>
      <c r="W284" s="331"/>
      <c r="X284" s="331"/>
      <c r="Y284" s="331"/>
      <c r="Z284" s="331"/>
      <c r="AA284" s="331"/>
      <c r="AB284" s="331"/>
      <c r="AC284" s="331"/>
      <c r="AD284" s="331"/>
      <c r="AE284" s="331"/>
      <c r="AF284" s="331"/>
      <c r="AG284" s="331"/>
      <c r="AH284" s="331"/>
      <c r="AI284" s="331"/>
      <c r="AJ284" s="331"/>
      <c r="AK284" s="331"/>
      <c r="AL284" s="331"/>
      <c r="AM284" s="331"/>
      <c r="AN284" s="331"/>
      <c r="AO284" s="331"/>
      <c r="AP284" s="332"/>
      <c r="AQ284" s="333" t="str">
        <f>IF(OR(AQ276&gt;0,AQ279&gt;0,AQ282&gt;0),MAX(AQ276,AQ279,AQ282),"")</f>
        <v/>
      </c>
      <c r="AR284" s="334"/>
      <c r="AS284" s="334"/>
      <c r="AT284" s="334"/>
      <c r="AU284" s="334"/>
      <c r="AV284" s="334"/>
      <c r="AW284" s="266" t="s">
        <v>569</v>
      </c>
      <c r="AX284" s="279"/>
    </row>
    <row r="285" spans="3:50" ht="27" customHeight="1" x14ac:dyDescent="0.55000000000000004">
      <c r="C285" s="221" t="s">
        <v>143</v>
      </c>
      <c r="D285" s="222"/>
      <c r="E285" s="222"/>
      <c r="F285" s="222"/>
      <c r="G285" s="222"/>
      <c r="H285" s="222"/>
      <c r="I285" s="222"/>
      <c r="J285" s="222"/>
      <c r="K285" s="222"/>
      <c r="L285" s="222"/>
      <c r="M285" s="222"/>
      <c r="N285" s="222"/>
      <c r="O285" s="222"/>
      <c r="P285" s="222"/>
      <c r="Q285" s="222"/>
      <c r="R285" s="222"/>
      <c r="S285" s="222"/>
      <c r="T285" s="222"/>
      <c r="U285" s="222"/>
      <c r="V285" s="222"/>
      <c r="W285" s="222"/>
      <c r="X285" s="222"/>
      <c r="Y285" s="222"/>
      <c r="Z285" s="222"/>
      <c r="AA285" s="222"/>
      <c r="AB285" s="222"/>
      <c r="AC285" s="222"/>
      <c r="AD285" s="222"/>
      <c r="AE285" s="222"/>
      <c r="AF285" s="222"/>
      <c r="AG285" s="222"/>
      <c r="AH285" s="222"/>
      <c r="AI285" s="222"/>
      <c r="AJ285" s="222"/>
      <c r="AK285" s="222"/>
      <c r="AL285" s="222"/>
      <c r="AM285" s="222"/>
      <c r="AN285" s="222"/>
      <c r="AO285" s="222"/>
      <c r="AP285" s="222"/>
      <c r="AQ285" s="328" t="str">
        <f>IF(OR(AQ275&gt;0,AQ278&gt;0,AQ281&gt;0),MAX(AQ275,AQ278,AQ281),"")</f>
        <v/>
      </c>
      <c r="AR285" s="329"/>
      <c r="AS285" s="329"/>
      <c r="AT285" s="329"/>
      <c r="AU285" s="329"/>
      <c r="AV285" s="329"/>
      <c r="AW285" s="266" t="s">
        <v>569</v>
      </c>
      <c r="AX285" s="279"/>
    </row>
    <row r="286" spans="3:50" ht="27" customHeight="1" x14ac:dyDescent="0.55000000000000004">
      <c r="C286" s="249" t="s">
        <v>144</v>
      </c>
      <c r="D286" s="250"/>
      <c r="E286" s="250"/>
      <c r="F286" s="250"/>
      <c r="G286" s="250"/>
      <c r="H286" s="250"/>
      <c r="I286" s="250"/>
      <c r="J286" s="250"/>
      <c r="K286" s="250"/>
      <c r="L286" s="250"/>
      <c r="M286" s="250"/>
      <c r="N286" s="250"/>
      <c r="O286" s="250"/>
      <c r="P286" s="250"/>
      <c r="Q286" s="250"/>
      <c r="R286" s="250"/>
      <c r="S286" s="250"/>
      <c r="T286" s="250"/>
      <c r="U286" s="250"/>
      <c r="V286" s="250"/>
      <c r="W286" s="250"/>
      <c r="X286" s="250"/>
      <c r="Y286" s="250"/>
      <c r="Z286" s="250"/>
      <c r="AA286" s="250"/>
      <c r="AB286" s="250"/>
      <c r="AC286" s="250"/>
      <c r="AD286" s="250"/>
      <c r="AE286" s="250"/>
      <c r="AF286" s="250"/>
      <c r="AG286" s="250"/>
      <c r="AH286" s="250"/>
      <c r="AI286" s="250"/>
      <c r="AJ286" s="250"/>
      <c r="AK286" s="250"/>
      <c r="AL286" s="250"/>
      <c r="AM286" s="250"/>
      <c r="AN286" s="250"/>
      <c r="AO286" s="250"/>
      <c r="AP286" s="250"/>
      <c r="AQ286" s="328" t="str">
        <f>IF(OR(AQ277&gt;0,AQ280&gt;0,AQ283&gt;0),MAX(AQ277,AQ280,AQ283),"")</f>
        <v/>
      </c>
      <c r="AR286" s="329"/>
      <c r="AS286" s="329"/>
      <c r="AT286" s="329"/>
      <c r="AU286" s="329"/>
      <c r="AV286" s="329"/>
      <c r="AW286" s="230" t="s">
        <v>569</v>
      </c>
      <c r="AX286" s="231"/>
    </row>
    <row r="287" spans="3:50" ht="27" customHeight="1" x14ac:dyDescent="0.55000000000000004">
      <c r="C287" s="249" t="s">
        <v>145</v>
      </c>
      <c r="D287" s="250"/>
      <c r="E287" s="250"/>
      <c r="F287" s="250"/>
      <c r="G287" s="250"/>
      <c r="H287" s="250"/>
      <c r="I287" s="250"/>
      <c r="J287" s="250"/>
      <c r="K287" s="250"/>
      <c r="L287" s="250"/>
      <c r="M287" s="250"/>
      <c r="N287" s="250"/>
      <c r="O287" s="250"/>
      <c r="P287" s="250"/>
      <c r="Q287" s="250"/>
      <c r="R287" s="250"/>
      <c r="S287" s="250"/>
      <c r="T287" s="250"/>
      <c r="U287" s="250"/>
      <c r="V287" s="250"/>
      <c r="W287" s="250"/>
      <c r="X287" s="250"/>
      <c r="Y287" s="250"/>
      <c r="Z287" s="250"/>
      <c r="AA287" s="250"/>
      <c r="AB287" s="250"/>
      <c r="AC287" s="250"/>
      <c r="AD287" s="250"/>
      <c r="AE287" s="250"/>
      <c r="AF287" s="250"/>
      <c r="AG287" s="250"/>
      <c r="AH287" s="250"/>
      <c r="AI287" s="250"/>
      <c r="AJ287" s="250"/>
      <c r="AK287" s="250"/>
      <c r="AL287" s="250"/>
      <c r="AM287" s="250"/>
      <c r="AN287" s="250"/>
      <c r="AO287" s="250"/>
      <c r="AP287" s="250"/>
      <c r="AQ287" s="250"/>
      <c r="AR287" s="250"/>
      <c r="AS287" s="250"/>
      <c r="AT287" s="250"/>
      <c r="AU287" s="250"/>
      <c r="AV287" s="250"/>
      <c r="AW287" s="250"/>
      <c r="AX287" s="251"/>
    </row>
    <row r="288" spans="3:50" ht="36" customHeight="1" x14ac:dyDescent="0.55000000000000004">
      <c r="C288" s="194"/>
      <c r="D288" s="193"/>
      <c r="E288" s="221" t="s">
        <v>633</v>
      </c>
      <c r="F288" s="222"/>
      <c r="G288" s="222"/>
      <c r="H288" s="222"/>
      <c r="I288" s="222"/>
      <c r="J288" s="222"/>
      <c r="K288" s="222"/>
      <c r="L288" s="222"/>
      <c r="M288" s="222"/>
      <c r="N288" s="222"/>
      <c r="O288" s="222"/>
      <c r="P288" s="222"/>
      <c r="Q288" s="222"/>
      <c r="R288" s="222"/>
      <c r="S288" s="222"/>
      <c r="T288" s="222"/>
      <c r="U288" s="222"/>
      <c r="V288" s="222"/>
      <c r="W288" s="222"/>
      <c r="X288" s="222"/>
      <c r="Y288" s="222"/>
      <c r="Z288" s="222"/>
      <c r="AA288" s="222"/>
      <c r="AB288" s="222"/>
      <c r="AC288" s="222"/>
      <c r="AD288" s="222"/>
      <c r="AE288" s="222"/>
      <c r="AF288" s="222"/>
      <c r="AG288" s="222"/>
      <c r="AH288" s="222"/>
      <c r="AI288" s="222"/>
      <c r="AJ288" s="222"/>
      <c r="AK288" s="222"/>
      <c r="AL288" s="222"/>
      <c r="AM288" s="222"/>
      <c r="AN288" s="222"/>
      <c r="AO288" s="222"/>
      <c r="AP288" s="222"/>
      <c r="AQ288" s="328" t="str">
        <f>IF(その他増改築!L39&gt;0,その他増改築!L39,"")</f>
        <v/>
      </c>
      <c r="AR288" s="329"/>
      <c r="AS288" s="329"/>
      <c r="AT288" s="329"/>
      <c r="AU288" s="329"/>
      <c r="AV288" s="329"/>
      <c r="AW288" s="230" t="s">
        <v>569</v>
      </c>
      <c r="AX288" s="231"/>
    </row>
    <row r="289" spans="1:50" ht="27" customHeight="1" x14ac:dyDescent="0.55000000000000004">
      <c r="C289" s="194"/>
      <c r="D289" s="193"/>
      <c r="E289" s="249" t="s">
        <v>129</v>
      </c>
      <c r="F289" s="250"/>
      <c r="G289" s="250"/>
      <c r="H289" s="250"/>
      <c r="I289" s="250"/>
      <c r="J289" s="250"/>
      <c r="K289" s="250"/>
      <c r="L289" s="250"/>
      <c r="M289" s="250"/>
      <c r="N289" s="250"/>
      <c r="O289" s="250"/>
      <c r="P289" s="250"/>
      <c r="Q289" s="250"/>
      <c r="R289" s="250"/>
      <c r="S289" s="250"/>
      <c r="T289" s="250"/>
      <c r="U289" s="250"/>
      <c r="V289" s="250"/>
      <c r="W289" s="250"/>
      <c r="X289" s="250"/>
      <c r="Y289" s="250"/>
      <c r="Z289" s="250"/>
      <c r="AA289" s="250"/>
      <c r="AB289" s="250"/>
      <c r="AC289" s="250"/>
      <c r="AD289" s="250"/>
      <c r="AE289" s="250"/>
      <c r="AF289" s="250"/>
      <c r="AG289" s="250"/>
      <c r="AH289" s="250"/>
      <c r="AI289" s="250"/>
      <c r="AJ289" s="250"/>
      <c r="AK289" s="250"/>
      <c r="AL289" s="250"/>
      <c r="AM289" s="250"/>
      <c r="AN289" s="250"/>
      <c r="AO289" s="250"/>
      <c r="AP289" s="251"/>
      <c r="AQ289" s="237" t="s">
        <v>628</v>
      </c>
      <c r="AR289" s="238"/>
      <c r="AS289" s="238"/>
      <c r="AT289" s="238"/>
      <c r="AU289" s="238"/>
      <c r="AV289" s="238"/>
      <c r="AW289" s="238"/>
      <c r="AX289" s="239"/>
    </row>
    <row r="290" spans="1:50" ht="27" customHeight="1" x14ac:dyDescent="0.55000000000000004">
      <c r="C290" s="194"/>
      <c r="D290" s="193"/>
      <c r="E290" s="195"/>
      <c r="F290" s="196"/>
      <c r="G290" s="221" t="s">
        <v>20</v>
      </c>
      <c r="H290" s="222"/>
      <c r="I290" s="222"/>
      <c r="J290" s="222"/>
      <c r="K290" s="222"/>
      <c r="L290" s="222"/>
      <c r="M290" s="222"/>
      <c r="N290" s="222"/>
      <c r="O290" s="222"/>
      <c r="P290" s="222"/>
      <c r="Q290" s="222"/>
      <c r="R290" s="223"/>
      <c r="S290" s="237" t="s">
        <v>22</v>
      </c>
      <c r="T290" s="238"/>
      <c r="U290" s="238"/>
      <c r="V290" s="238"/>
      <c r="W290" s="238"/>
      <c r="X290" s="238"/>
      <c r="Y290" s="238"/>
      <c r="Z290" s="238"/>
      <c r="AA290" s="238"/>
      <c r="AB290" s="238"/>
      <c r="AC290" s="238"/>
      <c r="AD290" s="238"/>
      <c r="AE290" s="238"/>
      <c r="AF290" s="238"/>
      <c r="AG290" s="238"/>
      <c r="AH290" s="238"/>
      <c r="AI290" s="238"/>
      <c r="AJ290" s="238"/>
      <c r="AK290" s="238"/>
      <c r="AL290" s="238"/>
      <c r="AM290" s="238"/>
      <c r="AN290" s="238"/>
      <c r="AO290" s="238"/>
      <c r="AP290" s="238"/>
      <c r="AQ290" s="328" t="str">
        <f>IF(AQ288&gt;0,その他増改築!L41,"")</f>
        <v/>
      </c>
      <c r="AR290" s="329"/>
      <c r="AS290" s="329"/>
      <c r="AT290" s="329"/>
      <c r="AU290" s="329"/>
      <c r="AV290" s="329"/>
      <c r="AW290" s="230" t="s">
        <v>569</v>
      </c>
      <c r="AX290" s="231"/>
    </row>
    <row r="291" spans="1:50" ht="27" customHeight="1" x14ac:dyDescent="0.55000000000000004">
      <c r="C291" s="195"/>
      <c r="D291" s="196"/>
      <c r="E291" s="221" t="s">
        <v>36</v>
      </c>
      <c r="F291" s="222"/>
      <c r="G291" s="222"/>
      <c r="H291" s="222"/>
      <c r="I291" s="222"/>
      <c r="J291" s="222"/>
      <c r="K291" s="222"/>
      <c r="L291" s="222"/>
      <c r="M291" s="222"/>
      <c r="N291" s="222"/>
      <c r="O291" s="222"/>
      <c r="P291" s="222"/>
      <c r="Q291" s="222"/>
      <c r="R291" s="222"/>
      <c r="S291" s="222"/>
      <c r="T291" s="222"/>
      <c r="U291" s="222"/>
      <c r="V291" s="222"/>
      <c r="W291" s="222"/>
      <c r="X291" s="222"/>
      <c r="Y291" s="222"/>
      <c r="Z291" s="222"/>
      <c r="AA291" s="222"/>
      <c r="AB291" s="222"/>
      <c r="AC291" s="222"/>
      <c r="AD291" s="222"/>
      <c r="AE291" s="222"/>
      <c r="AF291" s="222"/>
      <c r="AG291" s="222"/>
      <c r="AH291" s="222"/>
      <c r="AI291" s="222"/>
      <c r="AJ291" s="222"/>
      <c r="AK291" s="222"/>
      <c r="AL291" s="222"/>
      <c r="AM291" s="222"/>
      <c r="AN291" s="222"/>
      <c r="AO291" s="222"/>
      <c r="AP291" s="222"/>
      <c r="AQ291" s="328" t="str">
        <f>IF(AQ288&gt;0,IF(AQ288-AQ290&gt;0,AQ288-AQ290,0),"")</f>
        <v/>
      </c>
      <c r="AR291" s="329"/>
      <c r="AS291" s="329"/>
      <c r="AT291" s="329"/>
      <c r="AU291" s="329"/>
      <c r="AV291" s="329"/>
      <c r="AW291" s="230" t="s">
        <v>569</v>
      </c>
      <c r="AX291" s="231"/>
    </row>
    <row r="292" spans="1:50" ht="27" customHeight="1" x14ac:dyDescent="0.55000000000000004">
      <c r="C292" s="252" t="s">
        <v>130</v>
      </c>
      <c r="D292" s="253"/>
      <c r="E292" s="253"/>
      <c r="F292" s="253"/>
      <c r="G292" s="253"/>
      <c r="H292" s="253"/>
      <c r="I292" s="253"/>
      <c r="J292" s="253"/>
      <c r="K292" s="253"/>
      <c r="L292" s="253"/>
      <c r="M292" s="253"/>
      <c r="N292" s="253"/>
      <c r="O292" s="253"/>
      <c r="P292" s="253"/>
      <c r="Q292" s="253"/>
      <c r="R292" s="253"/>
      <c r="S292" s="253"/>
      <c r="T292" s="253"/>
      <c r="U292" s="253"/>
      <c r="V292" s="253"/>
      <c r="W292" s="253"/>
      <c r="X292" s="253"/>
      <c r="Y292" s="253"/>
      <c r="Z292" s="253"/>
      <c r="AA292" s="253"/>
      <c r="AB292" s="253"/>
      <c r="AC292" s="253"/>
      <c r="AD292" s="253"/>
      <c r="AE292" s="253"/>
      <c r="AF292" s="253"/>
      <c r="AG292" s="253"/>
      <c r="AH292" s="253"/>
      <c r="AI292" s="253"/>
      <c r="AJ292" s="253"/>
      <c r="AK292" s="253"/>
      <c r="AL292" s="253"/>
      <c r="AM292" s="253"/>
      <c r="AN292" s="253"/>
      <c r="AO292" s="253"/>
      <c r="AP292" s="253"/>
      <c r="AQ292" s="328" t="str">
        <f>IF(OR(AQ285&gt;0,AQ286+AQ291&gt;0),MIN(AQ285,AQ286+AQ291),"")</f>
        <v/>
      </c>
      <c r="AR292" s="329"/>
      <c r="AS292" s="329"/>
      <c r="AT292" s="329"/>
      <c r="AU292" s="329"/>
      <c r="AV292" s="329"/>
      <c r="AW292" s="230" t="s">
        <v>569</v>
      </c>
      <c r="AX292" s="231"/>
    </row>
    <row r="293" spans="1:50" ht="26.5" customHeight="1" x14ac:dyDescent="0.55000000000000004">
      <c r="C293" s="221" t="s">
        <v>131</v>
      </c>
      <c r="D293" s="222"/>
      <c r="E293" s="222"/>
      <c r="F293" s="222"/>
      <c r="G293" s="222"/>
      <c r="H293" s="222"/>
      <c r="I293" s="222"/>
      <c r="J293" s="222"/>
      <c r="K293" s="222"/>
      <c r="L293" s="222"/>
      <c r="M293" s="222"/>
      <c r="N293" s="222"/>
      <c r="O293" s="222"/>
      <c r="P293" s="222"/>
      <c r="Q293" s="222"/>
      <c r="R293" s="222"/>
      <c r="S293" s="222"/>
      <c r="T293" s="222"/>
      <c r="U293" s="222"/>
      <c r="V293" s="222"/>
      <c r="W293" s="222"/>
      <c r="X293" s="222"/>
      <c r="Y293" s="222"/>
      <c r="Z293" s="222"/>
      <c r="AA293" s="222"/>
      <c r="AB293" s="222"/>
      <c r="AC293" s="222"/>
      <c r="AD293" s="222"/>
      <c r="AE293" s="222"/>
      <c r="AF293" s="222"/>
      <c r="AG293" s="222"/>
      <c r="AH293" s="222"/>
      <c r="AI293" s="222"/>
      <c r="AJ293" s="222"/>
      <c r="AK293" s="222"/>
      <c r="AL293" s="222"/>
      <c r="AM293" s="222"/>
      <c r="AN293" s="222"/>
      <c r="AO293" s="222"/>
      <c r="AP293" s="222"/>
      <c r="AQ293" s="328" t="str">
        <f>IF(AQ284&gt;0,IF(10000000-AQ284&gt;0,10000000-AQ284,0),"")</f>
        <v/>
      </c>
      <c r="AR293" s="329"/>
      <c r="AS293" s="329"/>
      <c r="AT293" s="329"/>
      <c r="AU293" s="329"/>
      <c r="AV293" s="329"/>
      <c r="AW293" s="230" t="s">
        <v>569</v>
      </c>
      <c r="AX293" s="231"/>
    </row>
    <row r="294" spans="1:50" ht="26.5" customHeight="1" x14ac:dyDescent="0.55000000000000004">
      <c r="C294" s="221" t="s">
        <v>132</v>
      </c>
      <c r="D294" s="222"/>
      <c r="E294" s="222"/>
      <c r="F294" s="222"/>
      <c r="G294" s="222"/>
      <c r="H294" s="222"/>
      <c r="I294" s="222"/>
      <c r="J294" s="222"/>
      <c r="K294" s="222"/>
      <c r="L294" s="222"/>
      <c r="M294" s="222"/>
      <c r="N294" s="222"/>
      <c r="O294" s="222"/>
      <c r="P294" s="222"/>
      <c r="Q294" s="222"/>
      <c r="R294" s="222"/>
      <c r="S294" s="222"/>
      <c r="T294" s="222"/>
      <c r="U294" s="222"/>
      <c r="V294" s="222"/>
      <c r="W294" s="222"/>
      <c r="X294" s="222"/>
      <c r="Y294" s="222"/>
      <c r="Z294" s="222"/>
      <c r="AA294" s="222"/>
      <c r="AB294" s="222"/>
      <c r="AC294" s="222"/>
      <c r="AD294" s="222"/>
      <c r="AE294" s="222"/>
      <c r="AF294" s="222"/>
      <c r="AG294" s="222"/>
      <c r="AH294" s="222"/>
      <c r="AI294" s="222"/>
      <c r="AJ294" s="222"/>
      <c r="AK294" s="222"/>
      <c r="AL294" s="222"/>
      <c r="AM294" s="222"/>
      <c r="AN294" s="222"/>
      <c r="AO294" s="222"/>
      <c r="AP294" s="223"/>
      <c r="AQ294" s="328" t="str">
        <f>IF(OR(AQ292&gt;0,AQ293&gt;0),MIN(AQ292,AQ293),"")</f>
        <v/>
      </c>
      <c r="AR294" s="329"/>
      <c r="AS294" s="329"/>
      <c r="AT294" s="329"/>
      <c r="AU294" s="329"/>
      <c r="AV294" s="329"/>
      <c r="AW294" s="230" t="s">
        <v>569</v>
      </c>
      <c r="AX294" s="231"/>
    </row>
    <row r="295" spans="1:50" ht="33" customHeight="1" x14ac:dyDescent="0.55000000000000004">
      <c r="A295" s="265" t="s">
        <v>634</v>
      </c>
      <c r="B295" s="265"/>
      <c r="C295" s="265"/>
      <c r="D295" s="265"/>
      <c r="E295" s="265"/>
      <c r="F295" s="265"/>
      <c r="G295" s="265"/>
      <c r="H295" s="265"/>
      <c r="I295" s="265"/>
      <c r="J295" s="265"/>
      <c r="K295" s="265"/>
      <c r="L295" s="265"/>
      <c r="M295" s="265"/>
      <c r="N295" s="265"/>
      <c r="O295" s="265"/>
      <c r="P295" s="265"/>
      <c r="Q295" s="265"/>
      <c r="R295" s="265"/>
      <c r="S295" s="265"/>
      <c r="T295" s="265"/>
      <c r="U295" s="265"/>
      <c r="V295" s="265"/>
      <c r="W295" s="265"/>
      <c r="X295" s="265"/>
      <c r="Y295" s="265"/>
      <c r="Z295" s="265"/>
      <c r="AA295" s="265"/>
      <c r="AB295" s="265"/>
      <c r="AC295" s="265"/>
      <c r="AD295" s="265"/>
      <c r="AE295" s="265"/>
      <c r="AF295" s="265"/>
      <c r="AG295" s="265"/>
      <c r="AH295" s="265"/>
      <c r="AI295" s="265"/>
      <c r="AJ295" s="265"/>
      <c r="AK295" s="265"/>
      <c r="AL295" s="265"/>
      <c r="AM295" s="265"/>
      <c r="AN295" s="265"/>
      <c r="AO295" s="265"/>
      <c r="AP295" s="265"/>
      <c r="AQ295" s="265"/>
      <c r="AR295" s="265"/>
      <c r="AS295" s="265"/>
      <c r="AT295" s="265"/>
      <c r="AU295" s="265"/>
      <c r="AV295" s="265"/>
      <c r="AW295" s="265"/>
      <c r="AX295" s="265"/>
    </row>
    <row r="296" spans="1:50" ht="20.65" customHeight="1" x14ac:dyDescent="0.55000000000000004">
      <c r="A296" s="271" t="s">
        <v>76</v>
      </c>
      <c r="B296" s="271"/>
      <c r="C296" s="271"/>
      <c r="D296" s="271"/>
      <c r="E296" s="271"/>
      <c r="F296" s="271"/>
      <c r="G296" s="271"/>
      <c r="H296" s="271"/>
      <c r="I296" s="271"/>
      <c r="J296" s="271"/>
      <c r="K296" s="271"/>
      <c r="L296" s="271"/>
      <c r="M296" s="271"/>
      <c r="N296" s="271"/>
      <c r="O296" s="271"/>
      <c r="P296" s="271"/>
      <c r="Q296" s="271"/>
      <c r="R296" s="271"/>
      <c r="S296" s="271"/>
      <c r="T296" s="271"/>
      <c r="U296" s="271"/>
      <c r="V296" s="271"/>
      <c r="W296" s="271"/>
      <c r="X296" s="271"/>
      <c r="Y296" s="271"/>
      <c r="Z296" s="271"/>
      <c r="AA296" s="271"/>
      <c r="AB296" s="271"/>
      <c r="AC296" s="271"/>
      <c r="AD296" s="271"/>
      <c r="AE296" s="271"/>
      <c r="AF296" s="271"/>
      <c r="AG296" s="271"/>
      <c r="AH296" s="271"/>
      <c r="AI296" s="271"/>
      <c r="AJ296" s="271"/>
      <c r="AK296" s="271"/>
      <c r="AL296" s="271"/>
      <c r="AM296" s="271"/>
      <c r="AN296" s="271"/>
      <c r="AO296" s="271"/>
      <c r="AP296" s="271"/>
      <c r="AQ296" s="271"/>
      <c r="AR296" s="271"/>
      <c r="AS296" s="271"/>
      <c r="AT296" s="271"/>
      <c r="AU296" s="271"/>
      <c r="AV296" s="271"/>
      <c r="AW296" s="271"/>
      <c r="AX296" s="271"/>
    </row>
    <row r="297" spans="1:50" ht="30" customHeight="1" x14ac:dyDescent="0.55000000000000004">
      <c r="C297" s="221" t="s">
        <v>96</v>
      </c>
      <c r="D297" s="222"/>
      <c r="E297" s="222"/>
      <c r="F297" s="222"/>
      <c r="G297" s="222"/>
      <c r="H297" s="222"/>
      <c r="I297" s="222"/>
      <c r="J297" s="222"/>
      <c r="K297" s="222"/>
      <c r="L297" s="237" t="s">
        <v>635</v>
      </c>
      <c r="M297" s="238"/>
      <c r="N297" s="238"/>
      <c r="O297" s="238"/>
      <c r="P297" s="238"/>
      <c r="Q297" s="238"/>
      <c r="R297" s="238"/>
      <c r="S297" s="238"/>
      <c r="T297" s="238"/>
      <c r="U297" s="238"/>
      <c r="V297" s="238"/>
      <c r="W297" s="238"/>
      <c r="X297" s="238"/>
      <c r="Y297" s="238"/>
      <c r="Z297" s="238"/>
      <c r="AA297" s="238"/>
      <c r="AB297" s="238"/>
      <c r="AC297" s="238"/>
      <c r="AD297" s="238"/>
      <c r="AE297" s="238"/>
      <c r="AF297" s="238"/>
      <c r="AG297" s="238"/>
      <c r="AH297" s="238"/>
      <c r="AI297" s="238"/>
      <c r="AJ297" s="238"/>
      <c r="AK297" s="238"/>
      <c r="AL297" s="238"/>
      <c r="AM297" s="238"/>
      <c r="AN297" s="238"/>
      <c r="AO297" s="238"/>
      <c r="AP297" s="238"/>
      <c r="AQ297" s="238"/>
      <c r="AR297" s="238"/>
      <c r="AS297" s="238"/>
      <c r="AT297" s="238"/>
      <c r="AU297" s="238"/>
      <c r="AV297" s="238"/>
      <c r="AW297" s="238"/>
      <c r="AX297" s="239"/>
    </row>
    <row r="298" spans="1:50" ht="20.25" customHeight="1" x14ac:dyDescent="0.55000000000000004">
      <c r="C298" s="249" t="s">
        <v>97</v>
      </c>
      <c r="D298" s="250"/>
      <c r="E298" s="250"/>
      <c r="F298" s="250"/>
      <c r="G298" s="250"/>
      <c r="H298" s="250"/>
      <c r="I298" s="250"/>
      <c r="J298" s="250"/>
      <c r="K298" s="250"/>
      <c r="L298" s="249" t="s">
        <v>468</v>
      </c>
      <c r="M298" s="250"/>
      <c r="N298" s="250"/>
      <c r="O298" s="250"/>
      <c r="P298" s="250"/>
      <c r="Q298" s="250"/>
      <c r="R298" s="250"/>
      <c r="S298" s="250"/>
      <c r="T298" s="250"/>
      <c r="U298" s="250"/>
      <c r="V298" s="250"/>
      <c r="W298" s="250"/>
      <c r="X298" s="250"/>
      <c r="Y298" s="250"/>
      <c r="Z298" s="250"/>
      <c r="AA298" s="250"/>
      <c r="AB298" s="250"/>
      <c r="AC298" s="250"/>
      <c r="AD298" s="250"/>
      <c r="AE298" s="250"/>
      <c r="AF298" s="250"/>
      <c r="AG298" s="250"/>
      <c r="AH298" s="250"/>
      <c r="AI298" s="250"/>
      <c r="AJ298" s="250"/>
      <c r="AK298" s="250"/>
      <c r="AL298" s="250"/>
      <c r="AM298" s="250"/>
      <c r="AN298" s="250"/>
      <c r="AO298" s="250"/>
      <c r="AP298" s="250"/>
      <c r="AQ298" s="250"/>
      <c r="AR298" s="250"/>
      <c r="AS298" s="250"/>
      <c r="AT298" s="250"/>
      <c r="AU298" s="250"/>
      <c r="AV298" s="250"/>
      <c r="AW298" s="250"/>
      <c r="AX298" s="251"/>
    </row>
    <row r="299" spans="1:50" ht="20.65" customHeight="1" x14ac:dyDescent="0.55000000000000004">
      <c r="C299" s="273"/>
      <c r="D299" s="265"/>
      <c r="E299" s="265"/>
      <c r="F299" s="265"/>
      <c r="G299" s="265"/>
      <c r="H299" s="265"/>
      <c r="I299" s="265"/>
      <c r="J299" s="265"/>
      <c r="K299" s="265"/>
      <c r="L299" s="270" t="s">
        <v>636</v>
      </c>
      <c r="M299" s="271"/>
      <c r="N299" s="271"/>
      <c r="O299" s="271"/>
      <c r="P299" s="271"/>
      <c r="Q299" s="271"/>
      <c r="R299" s="271"/>
      <c r="S299" s="271"/>
      <c r="T299" s="271"/>
      <c r="U299" s="271"/>
      <c r="V299" s="271"/>
      <c r="W299" s="271"/>
      <c r="X299" s="271"/>
      <c r="Y299" s="271"/>
      <c r="Z299" s="271"/>
      <c r="AA299" s="271"/>
      <c r="AB299" s="271"/>
      <c r="AC299" s="271"/>
      <c r="AD299" s="271"/>
      <c r="AE299" s="271"/>
      <c r="AF299" s="271"/>
      <c r="AG299" s="271"/>
      <c r="AH299" s="271"/>
      <c r="AI299" s="271"/>
      <c r="AJ299" s="271"/>
      <c r="AK299" s="271"/>
      <c r="AL299" s="271"/>
      <c r="AM299" s="271"/>
      <c r="AN299" s="271"/>
      <c r="AO299" s="271"/>
      <c r="AP299" s="271"/>
      <c r="AQ299" s="271"/>
      <c r="AR299" s="271"/>
      <c r="AS299" s="271"/>
      <c r="AT299" s="271"/>
      <c r="AU299" s="271"/>
      <c r="AV299" s="271"/>
      <c r="AW299" s="271"/>
      <c r="AX299" s="272"/>
    </row>
    <row r="300" spans="1:50" ht="20.65" customHeight="1" x14ac:dyDescent="0.55000000000000004">
      <c r="C300" s="252"/>
      <c r="D300" s="253"/>
      <c r="E300" s="253"/>
      <c r="F300" s="253"/>
      <c r="G300" s="253"/>
      <c r="H300" s="253"/>
      <c r="I300" s="253"/>
      <c r="J300" s="253"/>
      <c r="K300" s="253"/>
      <c r="L300" s="224" t="s">
        <v>637</v>
      </c>
      <c r="M300" s="225"/>
      <c r="N300" s="225"/>
      <c r="O300" s="225"/>
      <c r="P300" s="225"/>
      <c r="Q300" s="225"/>
      <c r="R300" s="225"/>
      <c r="S300" s="225"/>
      <c r="T300" s="225"/>
      <c r="U300" s="225"/>
      <c r="V300" s="225"/>
      <c r="W300" s="225"/>
      <c r="X300" s="225"/>
      <c r="Y300" s="225"/>
      <c r="Z300" s="225"/>
      <c r="AA300" s="225"/>
      <c r="AB300" s="225"/>
      <c r="AC300" s="225"/>
      <c r="AD300" s="225"/>
      <c r="AE300" s="225"/>
      <c r="AF300" s="225"/>
      <c r="AG300" s="225"/>
      <c r="AH300" s="225"/>
      <c r="AI300" s="225"/>
      <c r="AJ300" s="225"/>
      <c r="AK300" s="225"/>
      <c r="AL300" s="225"/>
      <c r="AM300" s="225"/>
      <c r="AN300" s="225"/>
      <c r="AO300" s="225"/>
      <c r="AP300" s="225"/>
      <c r="AQ300" s="225"/>
      <c r="AR300" s="225"/>
      <c r="AS300" s="225"/>
      <c r="AT300" s="225"/>
      <c r="AU300" s="225"/>
      <c r="AV300" s="225"/>
      <c r="AW300" s="225"/>
      <c r="AX300" s="226"/>
    </row>
    <row r="301" spans="1:50" ht="24" customHeight="1" x14ac:dyDescent="0.55000000000000004">
      <c r="C301" s="249" t="s">
        <v>98</v>
      </c>
      <c r="D301" s="250"/>
      <c r="E301" s="250"/>
      <c r="F301" s="250"/>
      <c r="G301" s="250"/>
      <c r="H301" s="250"/>
      <c r="I301" s="250"/>
      <c r="J301" s="250"/>
      <c r="K301" s="250"/>
      <c r="L301" s="232" t="s">
        <v>434</v>
      </c>
      <c r="M301" s="233"/>
      <c r="N301" s="233"/>
      <c r="O301" s="233"/>
      <c r="P301" s="233"/>
      <c r="Q301" s="233"/>
      <c r="R301" s="233"/>
      <c r="S301" s="233"/>
      <c r="T301" s="233"/>
      <c r="U301" s="233"/>
      <c r="V301" s="233"/>
      <c r="W301" s="233"/>
      <c r="X301" s="233"/>
      <c r="Y301" s="233"/>
      <c r="Z301" s="233"/>
      <c r="AA301" s="233"/>
      <c r="AB301" s="233"/>
      <c r="AC301" s="233"/>
      <c r="AD301" s="233"/>
      <c r="AE301" s="233"/>
      <c r="AF301" s="233"/>
      <c r="AG301" s="233"/>
      <c r="AH301" s="233"/>
      <c r="AI301" s="233"/>
      <c r="AJ301" s="233"/>
      <c r="AK301" s="233"/>
      <c r="AL301" s="233"/>
      <c r="AM301" s="233"/>
      <c r="AN301" s="233"/>
      <c r="AO301" s="233"/>
      <c r="AP301" s="233"/>
      <c r="AQ301" s="233"/>
      <c r="AR301" s="233"/>
      <c r="AS301" s="233"/>
      <c r="AT301" s="233"/>
      <c r="AU301" s="233"/>
      <c r="AV301" s="233"/>
      <c r="AW301" s="233"/>
      <c r="AX301" s="234"/>
    </row>
    <row r="302" spans="1:50" ht="18" customHeight="1" x14ac:dyDescent="0.55000000000000004">
      <c r="C302" s="273"/>
      <c r="D302" s="265"/>
      <c r="E302" s="265"/>
      <c r="F302" s="265"/>
      <c r="G302" s="265"/>
      <c r="H302" s="265"/>
      <c r="I302" s="265"/>
      <c r="J302" s="265"/>
      <c r="K302" s="265"/>
      <c r="L302" s="270" t="s">
        <v>638</v>
      </c>
      <c r="M302" s="271"/>
      <c r="N302" s="271"/>
      <c r="O302" s="271"/>
      <c r="P302" s="271"/>
      <c r="Q302" s="271"/>
      <c r="R302" s="271"/>
      <c r="S302" s="271"/>
      <c r="T302" s="271"/>
      <c r="U302" s="271"/>
      <c r="V302" s="271"/>
      <c r="W302" s="271"/>
      <c r="X302" s="271"/>
      <c r="Y302" s="271"/>
      <c r="Z302" s="271"/>
      <c r="AA302" s="271"/>
      <c r="AB302" s="271"/>
      <c r="AC302" s="271"/>
      <c r="AD302" s="271"/>
      <c r="AE302" s="271"/>
      <c r="AF302" s="271"/>
      <c r="AG302" s="271"/>
      <c r="AH302" s="271"/>
      <c r="AI302" s="271"/>
      <c r="AJ302" s="271"/>
      <c r="AK302" s="271"/>
      <c r="AL302" s="271"/>
      <c r="AM302" s="271"/>
      <c r="AN302" s="271"/>
      <c r="AO302" s="271"/>
      <c r="AP302" s="271"/>
      <c r="AQ302" s="271"/>
      <c r="AR302" s="271"/>
      <c r="AS302" s="271"/>
      <c r="AT302" s="271"/>
      <c r="AU302" s="271"/>
      <c r="AV302" s="271"/>
      <c r="AW302" s="271"/>
      <c r="AX302" s="272"/>
    </row>
    <row r="303" spans="1:50" ht="22.5" customHeight="1" x14ac:dyDescent="0.55000000000000004">
      <c r="C303" s="252"/>
      <c r="D303" s="253"/>
      <c r="E303" s="253"/>
      <c r="F303" s="253"/>
      <c r="G303" s="253"/>
      <c r="H303" s="253"/>
      <c r="I303" s="253"/>
      <c r="J303" s="253"/>
      <c r="K303" s="253"/>
      <c r="L303" s="325" t="s">
        <v>639</v>
      </c>
      <c r="M303" s="326"/>
      <c r="N303" s="326"/>
      <c r="O303" s="326"/>
      <c r="P303" s="326"/>
      <c r="Q303" s="326"/>
      <c r="R303" s="326"/>
      <c r="S303" s="326"/>
      <c r="T303" s="326"/>
      <c r="U303" s="326"/>
      <c r="V303" s="326"/>
      <c r="W303" s="326"/>
      <c r="X303" s="326"/>
      <c r="Y303" s="326"/>
      <c r="Z303" s="326"/>
      <c r="AA303" s="326"/>
      <c r="AB303" s="326"/>
      <c r="AC303" s="326"/>
      <c r="AD303" s="326"/>
      <c r="AE303" s="326"/>
      <c r="AF303" s="326"/>
      <c r="AG303" s="326"/>
      <c r="AH303" s="326"/>
      <c r="AI303" s="326"/>
      <c r="AJ303" s="326"/>
      <c r="AK303" s="326"/>
      <c r="AL303" s="326"/>
      <c r="AM303" s="326"/>
      <c r="AN303" s="326"/>
      <c r="AO303" s="326"/>
      <c r="AP303" s="326"/>
      <c r="AQ303" s="326"/>
      <c r="AR303" s="326"/>
      <c r="AS303" s="326"/>
      <c r="AT303" s="326"/>
      <c r="AU303" s="326"/>
      <c r="AV303" s="326"/>
      <c r="AW303" s="326"/>
      <c r="AX303" s="327"/>
    </row>
    <row r="304" spans="1:50" s="191" customFormat="1" ht="27" customHeight="1" x14ac:dyDescent="0.25">
      <c r="A304" s="213"/>
      <c r="B304" s="213"/>
      <c r="C304" s="249" t="s">
        <v>466</v>
      </c>
      <c r="D304" s="250"/>
      <c r="E304" s="250"/>
      <c r="F304" s="250"/>
      <c r="G304" s="250"/>
      <c r="H304" s="250"/>
      <c r="I304" s="250"/>
      <c r="J304" s="250"/>
      <c r="K304" s="250"/>
      <c r="L304" s="232" t="s">
        <v>435</v>
      </c>
      <c r="M304" s="233"/>
      <c r="N304" s="233"/>
      <c r="O304" s="233"/>
      <c r="P304" s="233"/>
      <c r="Q304" s="233"/>
      <c r="R304" s="233"/>
      <c r="S304" s="233"/>
      <c r="T304" s="233"/>
      <c r="U304" s="233"/>
      <c r="V304" s="233"/>
      <c r="W304" s="233"/>
      <c r="X304" s="233"/>
      <c r="Y304" s="233"/>
      <c r="Z304" s="233"/>
      <c r="AA304" s="233"/>
      <c r="AB304" s="233"/>
      <c r="AC304" s="233"/>
      <c r="AD304" s="233"/>
      <c r="AE304" s="233"/>
      <c r="AF304" s="233"/>
      <c r="AG304" s="233"/>
      <c r="AH304" s="233"/>
      <c r="AI304" s="233"/>
      <c r="AJ304" s="233"/>
      <c r="AK304" s="233"/>
      <c r="AL304" s="233"/>
      <c r="AM304" s="233"/>
      <c r="AN304" s="233"/>
      <c r="AO304" s="233"/>
      <c r="AP304" s="233"/>
      <c r="AQ304" s="233"/>
      <c r="AR304" s="233"/>
      <c r="AS304" s="233"/>
      <c r="AT304" s="233"/>
      <c r="AU304" s="233"/>
      <c r="AV304" s="233"/>
      <c r="AW304" s="233"/>
      <c r="AX304" s="234"/>
    </row>
    <row r="305" spans="3:50" ht="18" customHeight="1" x14ac:dyDescent="0.55000000000000004">
      <c r="C305" s="273"/>
      <c r="D305" s="265"/>
      <c r="E305" s="265"/>
      <c r="F305" s="265"/>
      <c r="G305" s="265"/>
      <c r="H305" s="265"/>
      <c r="I305" s="265"/>
      <c r="J305" s="265"/>
      <c r="K305" s="265"/>
      <c r="L305" s="270" t="s">
        <v>640</v>
      </c>
      <c r="M305" s="271"/>
      <c r="N305" s="271"/>
      <c r="O305" s="271"/>
      <c r="P305" s="271"/>
      <c r="Q305" s="271"/>
      <c r="R305" s="271"/>
      <c r="S305" s="271"/>
      <c r="T305" s="271"/>
      <c r="U305" s="271"/>
      <c r="V305" s="271"/>
      <c r="W305" s="271"/>
      <c r="X305" s="271"/>
      <c r="Y305" s="271"/>
      <c r="Z305" s="271"/>
      <c r="AA305" s="271"/>
      <c r="AB305" s="271"/>
      <c r="AC305" s="271"/>
      <c r="AD305" s="271"/>
      <c r="AE305" s="271"/>
      <c r="AF305" s="271"/>
      <c r="AG305" s="271"/>
      <c r="AH305" s="271"/>
      <c r="AI305" s="271"/>
      <c r="AJ305" s="271"/>
      <c r="AK305" s="271"/>
      <c r="AL305" s="271"/>
      <c r="AM305" s="271"/>
      <c r="AN305" s="271"/>
      <c r="AO305" s="271"/>
      <c r="AP305" s="271"/>
      <c r="AQ305" s="271"/>
      <c r="AR305" s="271"/>
      <c r="AS305" s="271"/>
      <c r="AT305" s="271"/>
      <c r="AU305" s="271"/>
      <c r="AV305" s="271"/>
      <c r="AW305" s="271"/>
      <c r="AX305" s="272"/>
    </row>
    <row r="306" spans="3:50" ht="27" customHeight="1" x14ac:dyDescent="0.55000000000000004">
      <c r="C306" s="252"/>
      <c r="D306" s="253"/>
      <c r="E306" s="253"/>
      <c r="F306" s="253"/>
      <c r="G306" s="253"/>
      <c r="H306" s="253"/>
      <c r="I306" s="253"/>
      <c r="J306" s="253"/>
      <c r="K306" s="253"/>
      <c r="L306" s="325" t="s">
        <v>641</v>
      </c>
      <c r="M306" s="326"/>
      <c r="N306" s="326"/>
      <c r="O306" s="326"/>
      <c r="P306" s="326"/>
      <c r="Q306" s="326"/>
      <c r="R306" s="326"/>
      <c r="S306" s="326"/>
      <c r="T306" s="326"/>
      <c r="U306" s="326"/>
      <c r="V306" s="326"/>
      <c r="W306" s="326"/>
      <c r="X306" s="326"/>
      <c r="Y306" s="326"/>
      <c r="Z306" s="326"/>
      <c r="AA306" s="326"/>
      <c r="AB306" s="326"/>
      <c r="AC306" s="326"/>
      <c r="AD306" s="326"/>
      <c r="AE306" s="326"/>
      <c r="AF306" s="326"/>
      <c r="AG306" s="326"/>
      <c r="AH306" s="326"/>
      <c r="AI306" s="326"/>
      <c r="AJ306" s="326"/>
      <c r="AK306" s="326"/>
      <c r="AL306" s="326"/>
      <c r="AM306" s="326"/>
      <c r="AN306" s="326"/>
      <c r="AO306" s="326"/>
      <c r="AP306" s="326"/>
      <c r="AQ306" s="326"/>
      <c r="AR306" s="326"/>
      <c r="AS306" s="326"/>
      <c r="AT306" s="326"/>
      <c r="AU306" s="326"/>
      <c r="AV306" s="326"/>
      <c r="AW306" s="326"/>
      <c r="AX306" s="327"/>
    </row>
    <row r="307" spans="3:50" ht="90" customHeight="1" x14ac:dyDescent="0.55000000000000004">
      <c r="C307" s="221" t="s">
        <v>467</v>
      </c>
      <c r="D307" s="222"/>
      <c r="E307" s="222"/>
      <c r="F307" s="222"/>
      <c r="G307" s="222"/>
      <c r="H307" s="222"/>
      <c r="I307" s="222"/>
      <c r="J307" s="222"/>
      <c r="K307" s="222"/>
      <c r="L307" s="221" t="s">
        <v>642</v>
      </c>
      <c r="M307" s="222"/>
      <c r="N307" s="222"/>
      <c r="O307" s="222"/>
      <c r="P307" s="222"/>
      <c r="Q307" s="222"/>
      <c r="R307" s="222"/>
      <c r="S307" s="222"/>
      <c r="T307" s="222"/>
      <c r="U307" s="222"/>
      <c r="V307" s="222"/>
      <c r="W307" s="222"/>
      <c r="X307" s="222"/>
      <c r="Y307" s="222"/>
      <c r="Z307" s="222"/>
      <c r="AA307" s="222"/>
      <c r="AB307" s="222"/>
      <c r="AC307" s="222"/>
      <c r="AD307" s="222"/>
      <c r="AE307" s="222"/>
      <c r="AF307" s="222"/>
      <c r="AG307" s="222"/>
      <c r="AH307" s="222"/>
      <c r="AI307" s="222"/>
      <c r="AJ307" s="222"/>
      <c r="AK307" s="222"/>
      <c r="AL307" s="222"/>
      <c r="AM307" s="222"/>
      <c r="AN307" s="222"/>
      <c r="AO307" s="222"/>
      <c r="AP307" s="222"/>
      <c r="AQ307" s="222"/>
      <c r="AR307" s="222"/>
      <c r="AS307" s="222"/>
      <c r="AT307" s="222"/>
      <c r="AU307" s="222"/>
      <c r="AV307" s="222"/>
      <c r="AW307" s="222"/>
      <c r="AX307" s="223"/>
    </row>
    <row r="308" spans="3:50" ht="21" customHeight="1" x14ac:dyDescent="0.55000000000000004">
      <c r="C308" s="249" t="s">
        <v>433</v>
      </c>
      <c r="D308" s="250"/>
      <c r="E308" s="250"/>
      <c r="F308" s="250"/>
      <c r="G308" s="250"/>
      <c r="H308" s="250"/>
      <c r="I308" s="250"/>
      <c r="J308" s="250"/>
      <c r="K308" s="251"/>
      <c r="L308" s="243" t="s">
        <v>424</v>
      </c>
      <c r="M308" s="244"/>
      <c r="N308" s="244"/>
      <c r="O308" s="244"/>
      <c r="P308" s="244"/>
      <c r="Q308" s="244"/>
      <c r="R308" s="244"/>
      <c r="S308" s="245"/>
      <c r="T308" s="232" t="s">
        <v>469</v>
      </c>
      <c r="U308" s="233"/>
      <c r="V308" s="233"/>
      <c r="W308" s="233"/>
      <c r="X308" s="233"/>
      <c r="Y308" s="233"/>
      <c r="Z308" s="233"/>
      <c r="AA308" s="233"/>
      <c r="AB308" s="233"/>
      <c r="AC308" s="233"/>
      <c r="AD308" s="233"/>
      <c r="AE308" s="233"/>
      <c r="AF308" s="233"/>
      <c r="AG308" s="233"/>
      <c r="AH308" s="233"/>
      <c r="AI308" s="233"/>
      <c r="AJ308" s="233"/>
      <c r="AK308" s="233"/>
      <c r="AL308" s="233"/>
      <c r="AM308" s="233"/>
      <c r="AN308" s="233"/>
      <c r="AO308" s="233"/>
      <c r="AP308" s="233"/>
      <c r="AQ308" s="233"/>
      <c r="AR308" s="233"/>
      <c r="AS308" s="233"/>
      <c r="AT308" s="233"/>
      <c r="AU308" s="233"/>
      <c r="AV308" s="233"/>
      <c r="AW308" s="233"/>
      <c r="AX308" s="234"/>
    </row>
    <row r="309" spans="3:50" ht="21.25" customHeight="1" x14ac:dyDescent="0.55000000000000004">
      <c r="C309" s="273"/>
      <c r="D309" s="265"/>
      <c r="E309" s="265"/>
      <c r="F309" s="265"/>
      <c r="G309" s="265"/>
      <c r="H309" s="265"/>
      <c r="I309" s="265"/>
      <c r="J309" s="265"/>
      <c r="K309" s="274"/>
      <c r="L309" s="261"/>
      <c r="M309" s="262"/>
      <c r="N309" s="262"/>
      <c r="O309" s="262"/>
      <c r="P309" s="262"/>
      <c r="Q309" s="262"/>
      <c r="R309" s="262"/>
      <c r="S309" s="263"/>
      <c r="T309" s="270" t="s">
        <v>643</v>
      </c>
      <c r="U309" s="271"/>
      <c r="V309" s="271"/>
      <c r="W309" s="271"/>
      <c r="X309" s="271"/>
      <c r="Y309" s="271"/>
      <c r="Z309" s="271"/>
      <c r="AA309" s="271"/>
      <c r="AB309" s="271"/>
      <c r="AC309" s="271"/>
      <c r="AD309" s="271"/>
      <c r="AE309" s="271"/>
      <c r="AF309" s="271"/>
      <c r="AG309" s="271"/>
      <c r="AH309" s="271"/>
      <c r="AI309" s="271"/>
      <c r="AJ309" s="271"/>
      <c r="AK309" s="271"/>
      <c r="AL309" s="271"/>
      <c r="AM309" s="271"/>
      <c r="AN309" s="271"/>
      <c r="AO309" s="271"/>
      <c r="AP309" s="271"/>
      <c r="AQ309" s="271"/>
      <c r="AR309" s="271"/>
      <c r="AS309" s="271"/>
      <c r="AT309" s="271"/>
      <c r="AU309" s="271"/>
      <c r="AV309" s="271"/>
      <c r="AW309" s="271"/>
      <c r="AX309" s="272"/>
    </row>
    <row r="310" spans="3:50" ht="18.75" customHeight="1" x14ac:dyDescent="0.55000000000000004">
      <c r="C310" s="273"/>
      <c r="D310" s="265"/>
      <c r="E310" s="265"/>
      <c r="F310" s="265"/>
      <c r="G310" s="265"/>
      <c r="H310" s="265"/>
      <c r="I310" s="265"/>
      <c r="J310" s="265"/>
      <c r="K310" s="274"/>
      <c r="L310" s="261"/>
      <c r="M310" s="262"/>
      <c r="N310" s="262"/>
      <c r="O310" s="262"/>
      <c r="P310" s="262"/>
      <c r="Q310" s="262"/>
      <c r="R310" s="262"/>
      <c r="S310" s="263"/>
      <c r="T310" s="320"/>
      <c r="U310" s="264"/>
      <c r="V310" s="264"/>
      <c r="W310" s="264"/>
      <c r="X310" s="264"/>
      <c r="Y310" s="264"/>
      <c r="Z310" s="264"/>
      <c r="AA310" s="264"/>
      <c r="AB310" s="264"/>
      <c r="AC310" s="264"/>
      <c r="AD310" s="264"/>
      <c r="AE310" s="264"/>
      <c r="AF310" s="264"/>
      <c r="AG310" s="264"/>
      <c r="AH310" s="264"/>
      <c r="AI310" s="264"/>
      <c r="AJ310" s="264"/>
      <c r="AK310" s="264"/>
      <c r="AL310" s="264"/>
      <c r="AM310" s="264"/>
      <c r="AN310" s="264"/>
      <c r="AO310" s="264"/>
      <c r="AP310" s="264"/>
      <c r="AQ310" s="264"/>
      <c r="AR310" s="264"/>
      <c r="AS310" s="264"/>
      <c r="AT310" s="264"/>
      <c r="AU310" s="264"/>
      <c r="AV310" s="264"/>
      <c r="AW310" s="264"/>
      <c r="AX310" s="321"/>
    </row>
    <row r="311" spans="3:50" ht="18.75" customHeight="1" x14ac:dyDescent="0.55000000000000004">
      <c r="C311" s="273"/>
      <c r="D311" s="265"/>
      <c r="E311" s="265"/>
      <c r="F311" s="265"/>
      <c r="G311" s="265"/>
      <c r="H311" s="265"/>
      <c r="I311" s="265"/>
      <c r="J311" s="265"/>
      <c r="K311" s="274"/>
      <c r="L311" s="261"/>
      <c r="M311" s="262"/>
      <c r="N311" s="262"/>
      <c r="O311" s="262"/>
      <c r="P311" s="262"/>
      <c r="Q311" s="262"/>
      <c r="R311" s="262"/>
      <c r="S311" s="263"/>
      <c r="T311" s="270" t="s">
        <v>106</v>
      </c>
      <c r="U311" s="271"/>
      <c r="V311" s="271"/>
      <c r="W311" s="271"/>
      <c r="X311" s="271"/>
      <c r="Y311" s="271"/>
      <c r="Z311" s="271"/>
      <c r="AA311" s="271"/>
      <c r="AB311" s="271"/>
      <c r="AC311" s="271"/>
      <c r="AD311" s="271"/>
      <c r="AE311" s="271"/>
      <c r="AF311" s="271"/>
      <c r="AG311" s="271"/>
      <c r="AH311" s="271"/>
      <c r="AI311" s="271"/>
      <c r="AJ311" s="271"/>
      <c r="AK311" s="271"/>
      <c r="AL311" s="271"/>
      <c r="AM311" s="271"/>
      <c r="AN311" s="271"/>
      <c r="AO311" s="271"/>
      <c r="AP311" s="271"/>
      <c r="AQ311" s="271"/>
      <c r="AR311" s="271"/>
      <c r="AS311" s="271"/>
      <c r="AT311" s="271"/>
      <c r="AU311" s="271"/>
      <c r="AV311" s="271"/>
      <c r="AW311" s="271"/>
      <c r="AX311" s="272"/>
    </row>
    <row r="312" spans="3:50" ht="18.75" customHeight="1" x14ac:dyDescent="0.55000000000000004">
      <c r="C312" s="273"/>
      <c r="D312" s="265"/>
      <c r="E312" s="265"/>
      <c r="F312" s="265"/>
      <c r="G312" s="265"/>
      <c r="H312" s="265"/>
      <c r="I312" s="265"/>
      <c r="J312" s="265"/>
      <c r="K312" s="274"/>
      <c r="L312" s="261"/>
      <c r="M312" s="262"/>
      <c r="N312" s="262"/>
      <c r="O312" s="262"/>
      <c r="P312" s="262"/>
      <c r="Q312" s="262"/>
      <c r="R312" s="262"/>
      <c r="S312" s="263"/>
      <c r="T312" s="270" t="s">
        <v>644</v>
      </c>
      <c r="U312" s="271"/>
      <c r="V312" s="271"/>
      <c r="W312" s="271"/>
      <c r="X312" s="271"/>
      <c r="Y312" s="271"/>
      <c r="Z312" s="271"/>
      <c r="AA312" s="271"/>
      <c r="AB312" s="271"/>
      <c r="AC312" s="271"/>
      <c r="AD312" s="271"/>
      <c r="AE312" s="271"/>
      <c r="AF312" s="271"/>
      <c r="AG312" s="271"/>
      <c r="AH312" s="271"/>
      <c r="AI312" s="271"/>
      <c r="AJ312" s="271"/>
      <c r="AK312" s="271"/>
      <c r="AL312" s="271"/>
      <c r="AM312" s="271"/>
      <c r="AN312" s="271"/>
      <c r="AO312" s="271"/>
      <c r="AP312" s="271"/>
      <c r="AQ312" s="271"/>
      <c r="AR312" s="271"/>
      <c r="AS312" s="271"/>
      <c r="AT312" s="271"/>
      <c r="AU312" s="271"/>
      <c r="AV312" s="271"/>
      <c r="AW312" s="271"/>
      <c r="AX312" s="272"/>
    </row>
    <row r="313" spans="3:50" ht="18.75" customHeight="1" x14ac:dyDescent="0.55000000000000004">
      <c r="C313" s="273"/>
      <c r="D313" s="265"/>
      <c r="E313" s="265"/>
      <c r="F313" s="265"/>
      <c r="G313" s="265"/>
      <c r="H313" s="265"/>
      <c r="I313" s="265"/>
      <c r="J313" s="265"/>
      <c r="K313" s="274"/>
      <c r="L313" s="261"/>
      <c r="M313" s="262"/>
      <c r="N313" s="262"/>
      <c r="O313" s="262"/>
      <c r="P313" s="262"/>
      <c r="Q313" s="262"/>
      <c r="R313" s="262"/>
      <c r="S313" s="263"/>
      <c r="T313" s="224" t="s">
        <v>620</v>
      </c>
      <c r="U313" s="225"/>
      <c r="V313" s="225"/>
      <c r="W313" s="225"/>
      <c r="X313" s="225"/>
      <c r="Y313" s="225"/>
      <c r="Z313" s="225"/>
      <c r="AA313" s="225"/>
      <c r="AB313" s="225"/>
      <c r="AC313" s="225"/>
      <c r="AD313" s="225"/>
      <c r="AE313" s="225"/>
      <c r="AF313" s="225"/>
      <c r="AG313" s="225"/>
      <c r="AH313" s="225"/>
      <c r="AI313" s="225"/>
      <c r="AJ313" s="225"/>
      <c r="AK313" s="225"/>
      <c r="AL313" s="225"/>
      <c r="AM313" s="225"/>
      <c r="AN313" s="225"/>
      <c r="AO313" s="225"/>
      <c r="AP313" s="225"/>
      <c r="AQ313" s="225"/>
      <c r="AR313" s="225"/>
      <c r="AS313" s="225"/>
      <c r="AT313" s="225"/>
      <c r="AU313" s="225"/>
      <c r="AV313" s="225"/>
      <c r="AW313" s="225"/>
      <c r="AX313" s="226"/>
    </row>
    <row r="314" spans="3:50" ht="51" customHeight="1" x14ac:dyDescent="0.55000000000000004">
      <c r="C314" s="273"/>
      <c r="D314" s="265"/>
      <c r="E314" s="265"/>
      <c r="F314" s="265"/>
      <c r="G314" s="265"/>
      <c r="H314" s="265"/>
      <c r="I314" s="265"/>
      <c r="J314" s="265"/>
      <c r="K314" s="274"/>
      <c r="L314" s="246"/>
      <c r="M314" s="247"/>
      <c r="N314" s="247"/>
      <c r="O314" s="247"/>
      <c r="P314" s="247"/>
      <c r="Q314" s="247"/>
      <c r="R314" s="247"/>
      <c r="S314" s="248"/>
      <c r="T314" s="221" t="s">
        <v>107</v>
      </c>
      <c r="U314" s="222"/>
      <c r="V314" s="222"/>
      <c r="W314" s="222"/>
      <c r="X314" s="222"/>
      <c r="Y314" s="222"/>
      <c r="Z314" s="222"/>
      <c r="AA314" s="223"/>
      <c r="AB314" s="221" t="s">
        <v>645</v>
      </c>
      <c r="AC314" s="222"/>
      <c r="AD314" s="222"/>
      <c r="AE314" s="222"/>
      <c r="AF314" s="222"/>
      <c r="AG314" s="222"/>
      <c r="AH314" s="222"/>
      <c r="AI314" s="222"/>
      <c r="AJ314" s="222"/>
      <c r="AK314" s="222"/>
      <c r="AL314" s="222"/>
      <c r="AM314" s="222"/>
      <c r="AN314" s="222"/>
      <c r="AO314" s="222"/>
      <c r="AP314" s="222"/>
      <c r="AQ314" s="222"/>
      <c r="AR314" s="222"/>
      <c r="AS314" s="222"/>
      <c r="AT314" s="222"/>
      <c r="AU314" s="222"/>
      <c r="AV314" s="222"/>
      <c r="AW314" s="222"/>
      <c r="AX314" s="223"/>
    </row>
    <row r="315" spans="3:50" ht="18.75" customHeight="1" x14ac:dyDescent="0.55000000000000004">
      <c r="C315" s="273"/>
      <c r="D315" s="265"/>
      <c r="E315" s="265"/>
      <c r="F315" s="265"/>
      <c r="G315" s="265"/>
      <c r="H315" s="265"/>
      <c r="I315" s="265"/>
      <c r="J315" s="265"/>
      <c r="K315" s="274"/>
      <c r="L315" s="243" t="s">
        <v>86</v>
      </c>
      <c r="M315" s="244"/>
      <c r="N315" s="244"/>
      <c r="O315" s="244"/>
      <c r="P315" s="244"/>
      <c r="Q315" s="244"/>
      <c r="R315" s="244"/>
      <c r="S315" s="245"/>
      <c r="T315" s="243" t="s">
        <v>84</v>
      </c>
      <c r="U315" s="244"/>
      <c r="V315" s="244"/>
      <c r="W315" s="244"/>
      <c r="X315" s="244"/>
      <c r="Y315" s="244"/>
      <c r="Z315" s="244"/>
      <c r="AA315" s="245"/>
      <c r="AB315" s="232" t="s">
        <v>470</v>
      </c>
      <c r="AC315" s="233"/>
      <c r="AD315" s="233"/>
      <c r="AE315" s="233"/>
      <c r="AF315" s="233"/>
      <c r="AG315" s="233"/>
      <c r="AH315" s="233"/>
      <c r="AI315" s="233"/>
      <c r="AJ315" s="233"/>
      <c r="AK315" s="233"/>
      <c r="AL315" s="233"/>
      <c r="AM315" s="233"/>
      <c r="AN315" s="233"/>
      <c r="AO315" s="233"/>
      <c r="AP315" s="233"/>
      <c r="AQ315" s="233"/>
      <c r="AR315" s="233"/>
      <c r="AS315" s="233"/>
      <c r="AT315" s="233"/>
      <c r="AU315" s="233"/>
      <c r="AV315" s="233"/>
      <c r="AW315" s="233"/>
      <c r="AX315" s="234"/>
    </row>
    <row r="316" spans="3:50" ht="19.149999999999999" customHeight="1" x14ac:dyDescent="0.55000000000000004">
      <c r="C316" s="273"/>
      <c r="D316" s="265"/>
      <c r="E316" s="265"/>
      <c r="F316" s="265"/>
      <c r="G316" s="265"/>
      <c r="H316" s="265"/>
      <c r="I316" s="265"/>
      <c r="J316" s="265"/>
      <c r="K316" s="274"/>
      <c r="L316" s="261"/>
      <c r="M316" s="262"/>
      <c r="N316" s="262"/>
      <c r="O316" s="262"/>
      <c r="P316" s="262"/>
      <c r="Q316" s="262"/>
      <c r="R316" s="262"/>
      <c r="S316" s="263"/>
      <c r="T316" s="261"/>
      <c r="U316" s="262"/>
      <c r="V316" s="262"/>
      <c r="W316" s="262"/>
      <c r="X316" s="262"/>
      <c r="Y316" s="262"/>
      <c r="Z316" s="262"/>
      <c r="AA316" s="263"/>
      <c r="AB316" s="270" t="s">
        <v>646</v>
      </c>
      <c r="AC316" s="271"/>
      <c r="AD316" s="271"/>
      <c r="AE316" s="271"/>
      <c r="AF316" s="271"/>
      <c r="AG316" s="271"/>
      <c r="AH316" s="271"/>
      <c r="AI316" s="271"/>
      <c r="AJ316" s="271"/>
      <c r="AK316" s="271"/>
      <c r="AL316" s="271"/>
      <c r="AM316" s="271"/>
      <c r="AN316" s="271"/>
      <c r="AO316" s="271"/>
      <c r="AP316" s="271"/>
      <c r="AQ316" s="271"/>
      <c r="AR316" s="271"/>
      <c r="AS316" s="271"/>
      <c r="AT316" s="271"/>
      <c r="AU316" s="271"/>
      <c r="AV316" s="271"/>
      <c r="AW316" s="271"/>
      <c r="AX316" s="272"/>
    </row>
    <row r="317" spans="3:50" ht="19.149999999999999" customHeight="1" x14ac:dyDescent="0.55000000000000004">
      <c r="C317" s="273"/>
      <c r="D317" s="265"/>
      <c r="E317" s="265"/>
      <c r="F317" s="265"/>
      <c r="G317" s="265"/>
      <c r="H317" s="265"/>
      <c r="I317" s="265"/>
      <c r="J317" s="265"/>
      <c r="K317" s="274"/>
      <c r="L317" s="261"/>
      <c r="M317" s="262"/>
      <c r="N317" s="262"/>
      <c r="O317" s="262"/>
      <c r="P317" s="262"/>
      <c r="Q317" s="262"/>
      <c r="R317" s="262"/>
      <c r="S317" s="263"/>
      <c r="T317" s="261"/>
      <c r="U317" s="262"/>
      <c r="V317" s="262"/>
      <c r="W317" s="262"/>
      <c r="X317" s="262"/>
      <c r="Y317" s="262"/>
      <c r="Z317" s="262"/>
      <c r="AA317" s="263"/>
      <c r="AB317" s="320"/>
      <c r="AC317" s="264"/>
      <c r="AD317" s="264"/>
      <c r="AE317" s="264"/>
      <c r="AF317" s="264"/>
      <c r="AG317" s="264"/>
      <c r="AH317" s="264"/>
      <c r="AI317" s="264"/>
      <c r="AJ317" s="264"/>
      <c r="AK317" s="264"/>
      <c r="AL317" s="264"/>
      <c r="AM317" s="264"/>
      <c r="AN317" s="264"/>
      <c r="AO317" s="264"/>
      <c r="AP317" s="264"/>
      <c r="AQ317" s="264"/>
      <c r="AR317" s="264"/>
      <c r="AS317" s="264"/>
      <c r="AT317" s="264"/>
      <c r="AU317" s="264"/>
      <c r="AV317" s="264"/>
      <c r="AW317" s="264"/>
      <c r="AX317" s="321"/>
    </row>
    <row r="318" spans="3:50" ht="19.149999999999999" customHeight="1" x14ac:dyDescent="0.55000000000000004">
      <c r="C318" s="273"/>
      <c r="D318" s="265"/>
      <c r="E318" s="265"/>
      <c r="F318" s="265"/>
      <c r="G318" s="265"/>
      <c r="H318" s="265"/>
      <c r="I318" s="265"/>
      <c r="J318" s="265"/>
      <c r="K318" s="274"/>
      <c r="L318" s="261"/>
      <c r="M318" s="262"/>
      <c r="N318" s="262"/>
      <c r="O318" s="262"/>
      <c r="P318" s="262"/>
      <c r="Q318" s="262"/>
      <c r="R318" s="262"/>
      <c r="S318" s="263"/>
      <c r="T318" s="261"/>
      <c r="U318" s="262"/>
      <c r="V318" s="262"/>
      <c r="W318" s="262"/>
      <c r="X318" s="262"/>
      <c r="Y318" s="262"/>
      <c r="Z318" s="262"/>
      <c r="AA318" s="263"/>
      <c r="AB318" s="270" t="s">
        <v>106</v>
      </c>
      <c r="AC318" s="271"/>
      <c r="AD318" s="271"/>
      <c r="AE318" s="271"/>
      <c r="AF318" s="271"/>
      <c r="AG318" s="271"/>
      <c r="AH318" s="271"/>
      <c r="AI318" s="271"/>
      <c r="AJ318" s="271"/>
      <c r="AK318" s="271"/>
      <c r="AL318" s="271"/>
      <c r="AM318" s="271"/>
      <c r="AN318" s="271"/>
      <c r="AO318" s="271"/>
      <c r="AP318" s="271"/>
      <c r="AQ318" s="271"/>
      <c r="AR318" s="271"/>
      <c r="AS318" s="271"/>
      <c r="AT318" s="271"/>
      <c r="AU318" s="271"/>
      <c r="AV318" s="271"/>
      <c r="AW318" s="271"/>
      <c r="AX318" s="272"/>
    </row>
    <row r="319" spans="3:50" ht="45" customHeight="1" x14ac:dyDescent="0.55000000000000004">
      <c r="C319" s="273"/>
      <c r="D319" s="265"/>
      <c r="E319" s="265"/>
      <c r="F319" s="265"/>
      <c r="G319" s="265"/>
      <c r="H319" s="265"/>
      <c r="I319" s="265"/>
      <c r="J319" s="265"/>
      <c r="K319" s="274"/>
      <c r="L319" s="261"/>
      <c r="M319" s="262"/>
      <c r="N319" s="262"/>
      <c r="O319" s="262"/>
      <c r="P319" s="262"/>
      <c r="Q319" s="262"/>
      <c r="R319" s="262"/>
      <c r="S319" s="263"/>
      <c r="T319" s="261"/>
      <c r="U319" s="262"/>
      <c r="V319" s="262"/>
      <c r="W319" s="262"/>
      <c r="X319" s="262"/>
      <c r="Y319" s="262"/>
      <c r="Z319" s="262"/>
      <c r="AA319" s="263"/>
      <c r="AB319" s="252" t="s">
        <v>647</v>
      </c>
      <c r="AC319" s="253"/>
      <c r="AD319" s="253"/>
      <c r="AE319" s="253"/>
      <c r="AF319" s="253"/>
      <c r="AG319" s="253"/>
      <c r="AH319" s="253"/>
      <c r="AI319" s="253"/>
      <c r="AJ319" s="253"/>
      <c r="AK319" s="253"/>
      <c r="AL319" s="253"/>
      <c r="AM319" s="253"/>
      <c r="AN319" s="253"/>
      <c r="AO319" s="253"/>
      <c r="AP319" s="253"/>
      <c r="AQ319" s="253"/>
      <c r="AR319" s="253"/>
      <c r="AS319" s="253"/>
      <c r="AT319" s="253"/>
      <c r="AU319" s="253"/>
      <c r="AV319" s="253"/>
      <c r="AW319" s="253"/>
      <c r="AX319" s="254"/>
    </row>
    <row r="320" spans="3:50" ht="48" customHeight="1" x14ac:dyDescent="0.55000000000000004">
      <c r="C320" s="273"/>
      <c r="D320" s="265"/>
      <c r="E320" s="265"/>
      <c r="F320" s="265"/>
      <c r="G320" s="265"/>
      <c r="H320" s="265"/>
      <c r="I320" s="265"/>
      <c r="J320" s="265"/>
      <c r="K320" s="274"/>
      <c r="L320" s="261"/>
      <c r="M320" s="262"/>
      <c r="N320" s="262"/>
      <c r="O320" s="262"/>
      <c r="P320" s="262"/>
      <c r="Q320" s="262"/>
      <c r="R320" s="262"/>
      <c r="S320" s="263"/>
      <c r="T320" s="261"/>
      <c r="U320" s="262"/>
      <c r="V320" s="262"/>
      <c r="W320" s="262"/>
      <c r="X320" s="262"/>
      <c r="Y320" s="262"/>
      <c r="Z320" s="262"/>
      <c r="AA320" s="263"/>
      <c r="AB320" s="237" t="s">
        <v>77</v>
      </c>
      <c r="AC320" s="238"/>
      <c r="AD320" s="238"/>
      <c r="AE320" s="238"/>
      <c r="AF320" s="238"/>
      <c r="AG320" s="238"/>
      <c r="AH320" s="239"/>
      <c r="AI320" s="322" t="s">
        <v>559</v>
      </c>
      <c r="AJ320" s="323"/>
      <c r="AK320" s="323"/>
      <c r="AL320" s="323"/>
      <c r="AM320" s="323"/>
      <c r="AN320" s="323"/>
      <c r="AO320" s="323"/>
      <c r="AP320" s="323"/>
      <c r="AQ320" s="323"/>
      <c r="AR320" s="323"/>
      <c r="AS320" s="323"/>
      <c r="AT320" s="323"/>
      <c r="AU320" s="323"/>
      <c r="AV320" s="323"/>
      <c r="AW320" s="323"/>
      <c r="AX320" s="324"/>
    </row>
    <row r="321" spans="3:50" ht="48" customHeight="1" x14ac:dyDescent="0.55000000000000004">
      <c r="C321" s="273"/>
      <c r="D321" s="265"/>
      <c r="E321" s="265"/>
      <c r="F321" s="265"/>
      <c r="G321" s="265"/>
      <c r="H321" s="265"/>
      <c r="I321" s="265"/>
      <c r="J321" s="265"/>
      <c r="K321" s="274"/>
      <c r="L321" s="261"/>
      <c r="M321" s="262"/>
      <c r="N321" s="262"/>
      <c r="O321" s="262"/>
      <c r="P321" s="262"/>
      <c r="Q321" s="262"/>
      <c r="R321" s="262"/>
      <c r="S321" s="263"/>
      <c r="T321" s="261"/>
      <c r="U321" s="262"/>
      <c r="V321" s="262"/>
      <c r="W321" s="262"/>
      <c r="X321" s="262"/>
      <c r="Y321" s="262"/>
      <c r="Z321" s="262"/>
      <c r="AA321" s="263"/>
      <c r="AB321" s="221" t="s">
        <v>110</v>
      </c>
      <c r="AC321" s="222"/>
      <c r="AD321" s="222"/>
      <c r="AE321" s="222"/>
      <c r="AF321" s="222"/>
      <c r="AG321" s="222"/>
      <c r="AH321" s="223"/>
      <c r="AI321" s="221" t="s">
        <v>648</v>
      </c>
      <c r="AJ321" s="222"/>
      <c r="AK321" s="222"/>
      <c r="AL321" s="222"/>
      <c r="AM321" s="222"/>
      <c r="AN321" s="222"/>
      <c r="AO321" s="222"/>
      <c r="AP321" s="222"/>
      <c r="AQ321" s="222"/>
      <c r="AR321" s="222"/>
      <c r="AS321" s="222"/>
      <c r="AT321" s="222"/>
      <c r="AU321" s="222"/>
      <c r="AV321" s="222"/>
      <c r="AW321" s="222"/>
      <c r="AX321" s="223"/>
    </row>
    <row r="322" spans="3:50" ht="27.75" customHeight="1" x14ac:dyDescent="0.55000000000000004">
      <c r="C322" s="273"/>
      <c r="D322" s="265"/>
      <c r="E322" s="265"/>
      <c r="F322" s="265"/>
      <c r="G322" s="265"/>
      <c r="H322" s="265"/>
      <c r="I322" s="265"/>
      <c r="J322" s="265"/>
      <c r="K322" s="274"/>
      <c r="L322" s="261"/>
      <c r="M322" s="262"/>
      <c r="N322" s="262"/>
      <c r="O322" s="262"/>
      <c r="P322" s="262"/>
      <c r="Q322" s="262"/>
      <c r="R322" s="262"/>
      <c r="S322" s="263"/>
      <c r="T322" s="261"/>
      <c r="U322" s="262"/>
      <c r="V322" s="262"/>
      <c r="W322" s="262"/>
      <c r="X322" s="262"/>
      <c r="Y322" s="262"/>
      <c r="Z322" s="262"/>
      <c r="AA322" s="263"/>
      <c r="AB322" s="249" t="s">
        <v>111</v>
      </c>
      <c r="AC322" s="250"/>
      <c r="AD322" s="250"/>
      <c r="AE322" s="250"/>
      <c r="AF322" s="250"/>
      <c r="AG322" s="250"/>
      <c r="AH322" s="251"/>
      <c r="AI322" s="237" t="s">
        <v>108</v>
      </c>
      <c r="AJ322" s="238"/>
      <c r="AK322" s="238"/>
      <c r="AL322" s="238"/>
      <c r="AM322" s="239"/>
      <c r="AN322" s="237"/>
      <c r="AO322" s="238"/>
      <c r="AP322" s="238"/>
      <c r="AQ322" s="238"/>
      <c r="AR322" s="238"/>
      <c r="AS322" s="238"/>
      <c r="AT322" s="238"/>
      <c r="AU322" s="238"/>
      <c r="AV322" s="238"/>
      <c r="AW322" s="238"/>
      <c r="AX322" s="239"/>
    </row>
    <row r="323" spans="3:50" ht="27.75" customHeight="1" x14ac:dyDescent="0.55000000000000004">
      <c r="C323" s="273"/>
      <c r="D323" s="265"/>
      <c r="E323" s="265"/>
      <c r="F323" s="265"/>
      <c r="G323" s="265"/>
      <c r="H323" s="265"/>
      <c r="I323" s="265"/>
      <c r="J323" s="265"/>
      <c r="K323" s="274"/>
      <c r="L323" s="261"/>
      <c r="M323" s="262"/>
      <c r="N323" s="262"/>
      <c r="O323" s="262"/>
      <c r="P323" s="262"/>
      <c r="Q323" s="262"/>
      <c r="R323" s="262"/>
      <c r="S323" s="263"/>
      <c r="T323" s="261"/>
      <c r="U323" s="262"/>
      <c r="V323" s="262"/>
      <c r="W323" s="262"/>
      <c r="X323" s="262"/>
      <c r="Y323" s="262"/>
      <c r="Z323" s="262"/>
      <c r="AA323" s="263"/>
      <c r="AB323" s="252"/>
      <c r="AC323" s="253"/>
      <c r="AD323" s="253"/>
      <c r="AE323" s="253"/>
      <c r="AF323" s="253"/>
      <c r="AG323" s="253"/>
      <c r="AH323" s="254"/>
      <c r="AI323" s="237" t="s">
        <v>92</v>
      </c>
      <c r="AJ323" s="238"/>
      <c r="AK323" s="238"/>
      <c r="AL323" s="238"/>
      <c r="AM323" s="239"/>
      <c r="AN323" s="237" t="s">
        <v>109</v>
      </c>
      <c r="AO323" s="238"/>
      <c r="AP323" s="238"/>
      <c r="AQ323" s="238"/>
      <c r="AR323" s="238"/>
      <c r="AS323" s="238"/>
      <c r="AT323" s="238"/>
      <c r="AU323" s="238"/>
      <c r="AV323" s="238"/>
      <c r="AW323" s="238"/>
      <c r="AX323" s="239"/>
    </row>
    <row r="324" spans="3:50" ht="51" customHeight="1" x14ac:dyDescent="0.55000000000000004">
      <c r="C324" s="273"/>
      <c r="D324" s="265"/>
      <c r="E324" s="265"/>
      <c r="F324" s="265"/>
      <c r="G324" s="265"/>
      <c r="H324" s="265"/>
      <c r="I324" s="265"/>
      <c r="J324" s="265"/>
      <c r="K324" s="274"/>
      <c r="L324" s="261"/>
      <c r="M324" s="262"/>
      <c r="N324" s="262"/>
      <c r="O324" s="262"/>
      <c r="P324" s="262"/>
      <c r="Q324" s="262"/>
      <c r="R324" s="262"/>
      <c r="S324" s="263"/>
      <c r="T324" s="261"/>
      <c r="U324" s="262"/>
      <c r="V324" s="262"/>
      <c r="W324" s="262"/>
      <c r="X324" s="262"/>
      <c r="Y324" s="262"/>
      <c r="Z324" s="262"/>
      <c r="AA324" s="263"/>
      <c r="AB324" s="237" t="s">
        <v>440</v>
      </c>
      <c r="AC324" s="238"/>
      <c r="AD324" s="238"/>
      <c r="AE324" s="238"/>
      <c r="AF324" s="238"/>
      <c r="AG324" s="238"/>
      <c r="AH324" s="238"/>
      <c r="AI324" s="238"/>
      <c r="AJ324" s="238"/>
      <c r="AK324" s="238"/>
      <c r="AL324" s="238"/>
      <c r="AM324" s="239"/>
      <c r="AN324" s="237" t="s">
        <v>109</v>
      </c>
      <c r="AO324" s="238"/>
      <c r="AP324" s="238"/>
      <c r="AQ324" s="238"/>
      <c r="AR324" s="238"/>
      <c r="AS324" s="238"/>
      <c r="AT324" s="238"/>
      <c r="AU324" s="238"/>
      <c r="AV324" s="238"/>
      <c r="AW324" s="238"/>
      <c r="AX324" s="239"/>
    </row>
    <row r="325" spans="3:50" ht="51" customHeight="1" x14ac:dyDescent="0.55000000000000004">
      <c r="C325" s="252"/>
      <c r="D325" s="253"/>
      <c r="E325" s="253"/>
      <c r="F325" s="253"/>
      <c r="G325" s="253"/>
      <c r="H325" s="253"/>
      <c r="I325" s="253"/>
      <c r="J325" s="253"/>
      <c r="K325" s="254"/>
      <c r="L325" s="246"/>
      <c r="M325" s="247"/>
      <c r="N325" s="247"/>
      <c r="O325" s="247"/>
      <c r="P325" s="247"/>
      <c r="Q325" s="247"/>
      <c r="R325" s="247"/>
      <c r="S325" s="248"/>
      <c r="T325" s="246"/>
      <c r="U325" s="247"/>
      <c r="V325" s="247"/>
      <c r="W325" s="247"/>
      <c r="X325" s="247"/>
      <c r="Y325" s="247"/>
      <c r="Z325" s="247"/>
      <c r="AA325" s="248"/>
      <c r="AB325" s="237" t="s">
        <v>441</v>
      </c>
      <c r="AC325" s="238"/>
      <c r="AD325" s="238"/>
      <c r="AE325" s="238"/>
      <c r="AF325" s="238"/>
      <c r="AG325" s="238"/>
      <c r="AH325" s="238"/>
      <c r="AI325" s="238"/>
      <c r="AJ325" s="238"/>
      <c r="AK325" s="238"/>
      <c r="AL325" s="238"/>
      <c r="AM325" s="239"/>
      <c r="AN325" s="237" t="s">
        <v>79</v>
      </c>
      <c r="AO325" s="238"/>
      <c r="AP325" s="238"/>
      <c r="AQ325" s="238"/>
      <c r="AR325" s="238"/>
      <c r="AS325" s="238"/>
      <c r="AT325" s="238"/>
      <c r="AU325" s="238"/>
      <c r="AV325" s="238"/>
      <c r="AW325" s="238"/>
      <c r="AX325" s="239"/>
    </row>
    <row r="326" spans="3:50" ht="18.75" customHeight="1" x14ac:dyDescent="0.55000000000000004">
      <c r="C326" s="313"/>
      <c r="D326" s="314"/>
      <c r="E326" s="314"/>
      <c r="F326" s="314"/>
      <c r="G326" s="314"/>
      <c r="H326" s="314"/>
      <c r="I326" s="314"/>
      <c r="J326" s="314"/>
      <c r="K326" s="315"/>
      <c r="L326" s="240"/>
      <c r="M326" s="241"/>
      <c r="N326" s="241"/>
      <c r="O326" s="241"/>
      <c r="P326" s="241"/>
      <c r="Q326" s="241"/>
      <c r="R326" s="241"/>
      <c r="S326" s="242"/>
      <c r="T326" s="244" t="s">
        <v>85</v>
      </c>
      <c r="U326" s="244"/>
      <c r="V326" s="244"/>
      <c r="W326" s="244"/>
      <c r="X326" s="244"/>
      <c r="Y326" s="244"/>
      <c r="Z326" s="244"/>
      <c r="AA326" s="245"/>
      <c r="AB326" s="232" t="s">
        <v>470</v>
      </c>
      <c r="AC326" s="233"/>
      <c r="AD326" s="233"/>
      <c r="AE326" s="233"/>
      <c r="AF326" s="233"/>
      <c r="AG326" s="233"/>
      <c r="AH326" s="233"/>
      <c r="AI326" s="233"/>
      <c r="AJ326" s="233"/>
      <c r="AK326" s="233"/>
      <c r="AL326" s="233"/>
      <c r="AM326" s="233"/>
      <c r="AN326" s="233"/>
      <c r="AO326" s="233"/>
      <c r="AP326" s="233"/>
      <c r="AQ326" s="233"/>
      <c r="AR326" s="233"/>
      <c r="AS326" s="233"/>
      <c r="AT326" s="233"/>
      <c r="AU326" s="233"/>
      <c r="AV326" s="233"/>
      <c r="AW326" s="233"/>
      <c r="AX326" s="234"/>
    </row>
    <row r="327" spans="3:50" ht="18.75" customHeight="1" x14ac:dyDescent="0.55000000000000004">
      <c r="C327" s="282"/>
      <c r="D327" s="316"/>
      <c r="E327" s="316"/>
      <c r="F327" s="316"/>
      <c r="G327" s="316"/>
      <c r="H327" s="316"/>
      <c r="I327" s="316"/>
      <c r="J327" s="316"/>
      <c r="K327" s="317"/>
      <c r="L327" s="320"/>
      <c r="M327" s="264"/>
      <c r="N327" s="264"/>
      <c r="O327" s="264"/>
      <c r="P327" s="264"/>
      <c r="Q327" s="264"/>
      <c r="R327" s="264"/>
      <c r="S327" s="321"/>
      <c r="T327" s="262"/>
      <c r="U327" s="262"/>
      <c r="V327" s="262"/>
      <c r="W327" s="262"/>
      <c r="X327" s="262"/>
      <c r="Y327" s="262"/>
      <c r="Z327" s="262"/>
      <c r="AA327" s="263"/>
      <c r="AB327" s="270" t="s">
        <v>617</v>
      </c>
      <c r="AC327" s="271"/>
      <c r="AD327" s="271"/>
      <c r="AE327" s="271"/>
      <c r="AF327" s="271"/>
      <c r="AG327" s="271"/>
      <c r="AH327" s="271"/>
      <c r="AI327" s="271"/>
      <c r="AJ327" s="271"/>
      <c r="AK327" s="271"/>
      <c r="AL327" s="271"/>
      <c r="AM327" s="271"/>
      <c r="AN327" s="271"/>
      <c r="AO327" s="271"/>
      <c r="AP327" s="271"/>
      <c r="AQ327" s="271"/>
      <c r="AR327" s="271"/>
      <c r="AS327" s="271"/>
      <c r="AT327" s="271"/>
      <c r="AU327" s="271"/>
      <c r="AV327" s="271"/>
      <c r="AW327" s="271"/>
      <c r="AX327" s="272"/>
    </row>
    <row r="328" spans="3:50" ht="18.75" customHeight="1" x14ac:dyDescent="0.55000000000000004">
      <c r="C328" s="282"/>
      <c r="D328" s="316"/>
      <c r="E328" s="316"/>
      <c r="F328" s="316"/>
      <c r="G328" s="316"/>
      <c r="H328" s="316"/>
      <c r="I328" s="316"/>
      <c r="J328" s="316"/>
      <c r="K328" s="317"/>
      <c r="L328" s="320"/>
      <c r="M328" s="264"/>
      <c r="N328" s="264"/>
      <c r="O328" s="264"/>
      <c r="P328" s="264"/>
      <c r="Q328" s="264"/>
      <c r="R328" s="264"/>
      <c r="S328" s="321"/>
      <c r="T328" s="262"/>
      <c r="U328" s="262"/>
      <c r="V328" s="262"/>
      <c r="W328" s="262"/>
      <c r="X328" s="262"/>
      <c r="Y328" s="262"/>
      <c r="Z328" s="262"/>
      <c r="AA328" s="263"/>
      <c r="AB328" s="320"/>
      <c r="AC328" s="264"/>
      <c r="AD328" s="264"/>
      <c r="AE328" s="264"/>
      <c r="AF328" s="264"/>
      <c r="AG328" s="264"/>
      <c r="AH328" s="264"/>
      <c r="AI328" s="264"/>
      <c r="AJ328" s="264"/>
      <c r="AK328" s="264"/>
      <c r="AL328" s="264"/>
      <c r="AM328" s="264"/>
      <c r="AN328" s="264"/>
      <c r="AO328" s="264"/>
      <c r="AP328" s="264"/>
      <c r="AQ328" s="264"/>
      <c r="AR328" s="264"/>
      <c r="AS328" s="264"/>
      <c r="AT328" s="264"/>
      <c r="AU328" s="264"/>
      <c r="AV328" s="264"/>
      <c r="AW328" s="264"/>
      <c r="AX328" s="321"/>
    </row>
    <row r="329" spans="3:50" ht="21" customHeight="1" x14ac:dyDescent="0.55000000000000004">
      <c r="C329" s="282"/>
      <c r="D329" s="316"/>
      <c r="E329" s="316"/>
      <c r="F329" s="316"/>
      <c r="G329" s="316"/>
      <c r="H329" s="316"/>
      <c r="I329" s="316"/>
      <c r="J329" s="316"/>
      <c r="K329" s="317"/>
      <c r="L329" s="320"/>
      <c r="M329" s="264"/>
      <c r="N329" s="264"/>
      <c r="O329" s="264"/>
      <c r="P329" s="264"/>
      <c r="Q329" s="264"/>
      <c r="R329" s="264"/>
      <c r="S329" s="321"/>
      <c r="T329" s="262"/>
      <c r="U329" s="262"/>
      <c r="V329" s="262"/>
      <c r="W329" s="262"/>
      <c r="X329" s="262"/>
      <c r="Y329" s="262"/>
      <c r="Z329" s="262"/>
      <c r="AA329" s="263"/>
      <c r="AB329" s="270" t="s">
        <v>106</v>
      </c>
      <c r="AC329" s="271"/>
      <c r="AD329" s="271"/>
      <c r="AE329" s="271"/>
      <c r="AF329" s="271"/>
      <c r="AG329" s="271"/>
      <c r="AH329" s="271"/>
      <c r="AI329" s="271"/>
      <c r="AJ329" s="271"/>
      <c r="AK329" s="271"/>
      <c r="AL329" s="271"/>
      <c r="AM329" s="271"/>
      <c r="AN329" s="271"/>
      <c r="AO329" s="271"/>
      <c r="AP329" s="271"/>
      <c r="AQ329" s="271"/>
      <c r="AR329" s="271"/>
      <c r="AS329" s="271"/>
      <c r="AT329" s="271"/>
      <c r="AU329" s="271"/>
      <c r="AV329" s="271"/>
      <c r="AW329" s="271"/>
      <c r="AX329" s="272"/>
    </row>
    <row r="330" spans="3:50" ht="48" customHeight="1" x14ac:dyDescent="0.55000000000000004">
      <c r="C330" s="282"/>
      <c r="D330" s="316"/>
      <c r="E330" s="316"/>
      <c r="F330" s="316"/>
      <c r="G330" s="316"/>
      <c r="H330" s="316"/>
      <c r="I330" s="316"/>
      <c r="J330" s="316"/>
      <c r="K330" s="317"/>
      <c r="L330" s="320"/>
      <c r="M330" s="264"/>
      <c r="N330" s="264"/>
      <c r="O330" s="264"/>
      <c r="P330" s="264"/>
      <c r="Q330" s="264"/>
      <c r="R330" s="264"/>
      <c r="S330" s="321"/>
      <c r="T330" s="262"/>
      <c r="U330" s="262"/>
      <c r="V330" s="262"/>
      <c r="W330" s="262"/>
      <c r="X330" s="262"/>
      <c r="Y330" s="262"/>
      <c r="Z330" s="262"/>
      <c r="AA330" s="263"/>
      <c r="AB330" s="252" t="s">
        <v>649</v>
      </c>
      <c r="AC330" s="225"/>
      <c r="AD330" s="225"/>
      <c r="AE330" s="225"/>
      <c r="AF330" s="225"/>
      <c r="AG330" s="225"/>
      <c r="AH330" s="225"/>
      <c r="AI330" s="225"/>
      <c r="AJ330" s="225"/>
      <c r="AK330" s="225"/>
      <c r="AL330" s="225"/>
      <c r="AM330" s="225"/>
      <c r="AN330" s="225"/>
      <c r="AO330" s="225"/>
      <c r="AP330" s="225"/>
      <c r="AQ330" s="225"/>
      <c r="AR330" s="225"/>
      <c r="AS330" s="225"/>
      <c r="AT330" s="225"/>
      <c r="AU330" s="225"/>
      <c r="AV330" s="225"/>
      <c r="AW330" s="225"/>
      <c r="AX330" s="226"/>
    </row>
    <row r="331" spans="3:50" ht="48" customHeight="1" x14ac:dyDescent="0.55000000000000004">
      <c r="C331" s="282"/>
      <c r="D331" s="316"/>
      <c r="E331" s="316"/>
      <c r="F331" s="316"/>
      <c r="G331" s="316"/>
      <c r="H331" s="316"/>
      <c r="I331" s="316"/>
      <c r="J331" s="316"/>
      <c r="K331" s="317"/>
      <c r="L331" s="320"/>
      <c r="M331" s="264"/>
      <c r="N331" s="264"/>
      <c r="O331" s="264"/>
      <c r="P331" s="264"/>
      <c r="Q331" s="264"/>
      <c r="R331" s="264"/>
      <c r="S331" s="321"/>
      <c r="T331" s="262"/>
      <c r="U331" s="262"/>
      <c r="V331" s="262"/>
      <c r="W331" s="262"/>
      <c r="X331" s="262"/>
      <c r="Y331" s="262"/>
      <c r="Z331" s="262"/>
      <c r="AA331" s="263"/>
      <c r="AB331" s="237" t="s">
        <v>77</v>
      </c>
      <c r="AC331" s="238"/>
      <c r="AD331" s="238"/>
      <c r="AE331" s="238"/>
      <c r="AF331" s="238"/>
      <c r="AG331" s="238"/>
      <c r="AH331" s="239"/>
      <c r="AI331" s="322" t="s">
        <v>559</v>
      </c>
      <c r="AJ331" s="323"/>
      <c r="AK331" s="323"/>
      <c r="AL331" s="323"/>
      <c r="AM331" s="323"/>
      <c r="AN331" s="323"/>
      <c r="AO331" s="323"/>
      <c r="AP331" s="323"/>
      <c r="AQ331" s="323"/>
      <c r="AR331" s="323"/>
      <c r="AS331" s="323"/>
      <c r="AT331" s="323"/>
      <c r="AU331" s="323"/>
      <c r="AV331" s="323"/>
      <c r="AW331" s="323"/>
      <c r="AX331" s="324"/>
    </row>
    <row r="332" spans="3:50" ht="48" customHeight="1" x14ac:dyDescent="0.55000000000000004">
      <c r="C332" s="282"/>
      <c r="D332" s="316"/>
      <c r="E332" s="316"/>
      <c r="F332" s="316"/>
      <c r="G332" s="316"/>
      <c r="H332" s="316"/>
      <c r="I332" s="316"/>
      <c r="J332" s="316"/>
      <c r="K332" s="317"/>
      <c r="L332" s="320"/>
      <c r="M332" s="264"/>
      <c r="N332" s="264"/>
      <c r="O332" s="264"/>
      <c r="P332" s="264"/>
      <c r="Q332" s="264"/>
      <c r="R332" s="264"/>
      <c r="S332" s="321"/>
      <c r="T332" s="262"/>
      <c r="U332" s="262"/>
      <c r="V332" s="262"/>
      <c r="W332" s="262"/>
      <c r="X332" s="262"/>
      <c r="Y332" s="262"/>
      <c r="Z332" s="262"/>
      <c r="AA332" s="263"/>
      <c r="AB332" s="221" t="s">
        <v>112</v>
      </c>
      <c r="AC332" s="222"/>
      <c r="AD332" s="222"/>
      <c r="AE332" s="222"/>
      <c r="AF332" s="222"/>
      <c r="AG332" s="222"/>
      <c r="AH332" s="223"/>
      <c r="AI332" s="221" t="s">
        <v>650</v>
      </c>
      <c r="AJ332" s="238"/>
      <c r="AK332" s="238"/>
      <c r="AL332" s="238"/>
      <c r="AM332" s="238"/>
      <c r="AN332" s="238"/>
      <c r="AO332" s="238"/>
      <c r="AP332" s="238"/>
      <c r="AQ332" s="238"/>
      <c r="AR332" s="238"/>
      <c r="AS332" s="238"/>
      <c r="AT332" s="238"/>
      <c r="AU332" s="238"/>
      <c r="AV332" s="238"/>
      <c r="AW332" s="238"/>
      <c r="AX332" s="239"/>
    </row>
    <row r="333" spans="3:50" ht="51" customHeight="1" x14ac:dyDescent="0.55000000000000004">
      <c r="C333" s="282"/>
      <c r="D333" s="316"/>
      <c r="E333" s="316"/>
      <c r="F333" s="316"/>
      <c r="G333" s="316"/>
      <c r="H333" s="316"/>
      <c r="I333" s="316"/>
      <c r="J333" s="316"/>
      <c r="K333" s="317"/>
      <c r="L333" s="320"/>
      <c r="M333" s="264"/>
      <c r="N333" s="264"/>
      <c r="O333" s="264"/>
      <c r="P333" s="264"/>
      <c r="Q333" s="264"/>
      <c r="R333" s="264"/>
      <c r="S333" s="321"/>
      <c r="T333" s="262"/>
      <c r="U333" s="262"/>
      <c r="V333" s="262"/>
      <c r="W333" s="262"/>
      <c r="X333" s="262"/>
      <c r="Y333" s="262"/>
      <c r="Z333" s="262"/>
      <c r="AA333" s="263"/>
      <c r="AB333" s="221" t="s">
        <v>442</v>
      </c>
      <c r="AC333" s="222"/>
      <c r="AD333" s="222"/>
      <c r="AE333" s="222"/>
      <c r="AF333" s="222"/>
      <c r="AG333" s="222"/>
      <c r="AH333" s="222"/>
      <c r="AI333" s="222"/>
      <c r="AJ333" s="222"/>
      <c r="AK333" s="222"/>
      <c r="AL333" s="222"/>
      <c r="AM333" s="223"/>
      <c r="AN333" s="267"/>
      <c r="AO333" s="230"/>
      <c r="AP333" s="230"/>
      <c r="AQ333" s="230"/>
      <c r="AR333" s="230"/>
      <c r="AS333" s="230"/>
      <c r="AT333" s="230"/>
      <c r="AU333" s="230"/>
      <c r="AV333" s="230"/>
      <c r="AW333" s="230"/>
      <c r="AX333" s="231"/>
    </row>
    <row r="334" spans="3:50" ht="51" customHeight="1" x14ac:dyDescent="0.55000000000000004">
      <c r="C334" s="282"/>
      <c r="D334" s="316"/>
      <c r="E334" s="316"/>
      <c r="F334" s="316"/>
      <c r="G334" s="316"/>
      <c r="H334" s="316"/>
      <c r="I334" s="316"/>
      <c r="J334" s="316"/>
      <c r="K334" s="317"/>
      <c r="L334" s="320"/>
      <c r="M334" s="264"/>
      <c r="N334" s="264"/>
      <c r="O334" s="264"/>
      <c r="P334" s="264"/>
      <c r="Q334" s="264"/>
      <c r="R334" s="264"/>
      <c r="S334" s="321"/>
      <c r="T334" s="262"/>
      <c r="U334" s="262"/>
      <c r="V334" s="262"/>
      <c r="W334" s="262"/>
      <c r="X334" s="262"/>
      <c r="Y334" s="262"/>
      <c r="Z334" s="262"/>
      <c r="AA334" s="263"/>
      <c r="AB334" s="221" t="s">
        <v>443</v>
      </c>
      <c r="AC334" s="222"/>
      <c r="AD334" s="222"/>
      <c r="AE334" s="222"/>
      <c r="AF334" s="222"/>
      <c r="AG334" s="222"/>
      <c r="AH334" s="222"/>
      <c r="AI334" s="222"/>
      <c r="AJ334" s="222"/>
      <c r="AK334" s="222"/>
      <c r="AL334" s="222"/>
      <c r="AM334" s="223"/>
      <c r="AN334" s="237" t="s">
        <v>109</v>
      </c>
      <c r="AO334" s="238"/>
      <c r="AP334" s="238"/>
      <c r="AQ334" s="238"/>
      <c r="AR334" s="238"/>
      <c r="AS334" s="238"/>
      <c r="AT334" s="238"/>
      <c r="AU334" s="238"/>
      <c r="AV334" s="238"/>
      <c r="AW334" s="238"/>
      <c r="AX334" s="239"/>
    </row>
    <row r="335" spans="3:50" ht="51" customHeight="1" x14ac:dyDescent="0.55000000000000004">
      <c r="C335" s="283"/>
      <c r="D335" s="318"/>
      <c r="E335" s="318"/>
      <c r="F335" s="318"/>
      <c r="G335" s="318"/>
      <c r="H335" s="318"/>
      <c r="I335" s="318"/>
      <c r="J335" s="318"/>
      <c r="K335" s="319"/>
      <c r="L335" s="278"/>
      <c r="M335" s="266"/>
      <c r="N335" s="266"/>
      <c r="O335" s="266"/>
      <c r="P335" s="266"/>
      <c r="Q335" s="266"/>
      <c r="R335" s="266"/>
      <c r="S335" s="279"/>
      <c r="T335" s="247"/>
      <c r="U335" s="247"/>
      <c r="V335" s="247"/>
      <c r="W335" s="247"/>
      <c r="X335" s="247"/>
      <c r="Y335" s="247"/>
      <c r="Z335" s="247"/>
      <c r="AA335" s="248"/>
      <c r="AB335" s="221" t="s">
        <v>444</v>
      </c>
      <c r="AC335" s="222"/>
      <c r="AD335" s="222"/>
      <c r="AE335" s="222"/>
      <c r="AF335" s="222"/>
      <c r="AG335" s="222"/>
      <c r="AH335" s="222"/>
      <c r="AI335" s="222"/>
      <c r="AJ335" s="222"/>
      <c r="AK335" s="222"/>
      <c r="AL335" s="222"/>
      <c r="AM335" s="223"/>
      <c r="AN335" s="237" t="s">
        <v>79</v>
      </c>
      <c r="AO335" s="238"/>
      <c r="AP335" s="238"/>
      <c r="AQ335" s="238"/>
      <c r="AR335" s="238"/>
      <c r="AS335" s="238"/>
      <c r="AT335" s="238"/>
      <c r="AU335" s="238"/>
      <c r="AV335" s="238"/>
      <c r="AW335" s="238"/>
      <c r="AX335" s="239"/>
    </row>
    <row r="336" spans="3:50" ht="90" customHeight="1" x14ac:dyDescent="0.55000000000000004">
      <c r="C336" s="221" t="s">
        <v>651</v>
      </c>
      <c r="D336" s="222"/>
      <c r="E336" s="222"/>
      <c r="F336" s="222"/>
      <c r="G336" s="222"/>
      <c r="H336" s="222"/>
      <c r="I336" s="222"/>
      <c r="J336" s="222"/>
      <c r="K336" s="223"/>
      <c r="L336" s="221" t="s">
        <v>652</v>
      </c>
      <c r="M336" s="222"/>
      <c r="N336" s="222"/>
      <c r="O336" s="222"/>
      <c r="P336" s="222"/>
      <c r="Q336" s="222"/>
      <c r="R336" s="222"/>
      <c r="S336" s="222"/>
      <c r="T336" s="222"/>
      <c r="U336" s="222"/>
      <c r="V336" s="222"/>
      <c r="W336" s="222"/>
      <c r="X336" s="222"/>
      <c r="Y336" s="222"/>
      <c r="Z336" s="222"/>
      <c r="AA336" s="222"/>
      <c r="AB336" s="222"/>
      <c r="AC336" s="222"/>
      <c r="AD336" s="222"/>
      <c r="AE336" s="222"/>
      <c r="AF336" s="222"/>
      <c r="AG336" s="222"/>
      <c r="AH336" s="222"/>
      <c r="AI336" s="222"/>
      <c r="AJ336" s="222"/>
      <c r="AK336" s="222"/>
      <c r="AL336" s="222"/>
      <c r="AM336" s="222"/>
      <c r="AN336" s="222"/>
      <c r="AO336" s="222"/>
      <c r="AP336" s="222"/>
      <c r="AQ336" s="222"/>
      <c r="AR336" s="222"/>
      <c r="AS336" s="222"/>
      <c r="AT336" s="222"/>
      <c r="AU336" s="222"/>
      <c r="AV336" s="222"/>
      <c r="AW336" s="222"/>
      <c r="AX336" s="223"/>
    </row>
    <row r="337" spans="2:8" ht="18.75" customHeight="1" x14ac:dyDescent="0.55000000000000004">
      <c r="B337" s="193"/>
      <c r="C337" s="193"/>
      <c r="D337" s="193"/>
      <c r="E337" s="193"/>
      <c r="F337" s="193"/>
      <c r="G337" s="193"/>
      <c r="H337" s="193"/>
    </row>
    <row r="338" spans="2:8" ht="18.75" customHeight="1" x14ac:dyDescent="0.55000000000000004">
      <c r="B338" s="193"/>
      <c r="C338" s="193"/>
      <c r="D338" s="193"/>
      <c r="E338" s="193"/>
      <c r="F338" s="193"/>
      <c r="G338" s="193"/>
      <c r="H338" s="193"/>
    </row>
    <row r="339" spans="2:8" ht="18.75" customHeight="1" x14ac:dyDescent="0.55000000000000004">
      <c r="B339" s="193"/>
      <c r="C339" s="193"/>
      <c r="D339" s="193"/>
      <c r="E339" s="193"/>
      <c r="F339" s="193"/>
      <c r="G339" s="193"/>
      <c r="H339" s="193"/>
    </row>
    <row r="340" spans="2:8" ht="18.75" customHeight="1" x14ac:dyDescent="0.55000000000000004">
      <c r="B340" s="193"/>
      <c r="C340" s="193"/>
      <c r="D340" s="193"/>
      <c r="E340" s="193"/>
      <c r="F340" s="193"/>
      <c r="G340" s="193"/>
      <c r="H340" s="193"/>
    </row>
    <row r="341" spans="2:8" ht="22.5" customHeight="1" x14ac:dyDescent="0.55000000000000004">
      <c r="B341" s="193"/>
      <c r="C341" s="193"/>
      <c r="D341" s="193"/>
      <c r="E341" s="193"/>
      <c r="F341" s="193"/>
      <c r="G341" s="193"/>
      <c r="H341" s="193"/>
    </row>
    <row r="342" spans="2:8" ht="22.5" customHeight="1" x14ac:dyDescent="0.55000000000000004">
      <c r="B342" s="193"/>
      <c r="C342" s="193"/>
      <c r="D342" s="193"/>
      <c r="E342" s="193"/>
      <c r="F342" s="193"/>
      <c r="G342" s="193"/>
      <c r="H342" s="193"/>
    </row>
    <row r="343" spans="2:8" ht="30.65" customHeight="1" x14ac:dyDescent="0.55000000000000004">
      <c r="B343" s="193"/>
      <c r="C343" s="193"/>
      <c r="D343" s="193"/>
      <c r="E343" s="193"/>
      <c r="F343" s="193"/>
      <c r="G343" s="193"/>
      <c r="H343" s="193"/>
    </row>
    <row r="344" spans="2:8" ht="30.65" customHeight="1" x14ac:dyDescent="0.55000000000000004">
      <c r="B344" s="193"/>
      <c r="C344" s="193"/>
      <c r="D344" s="193"/>
      <c r="E344" s="193"/>
      <c r="F344" s="193"/>
      <c r="G344" s="193"/>
      <c r="H344" s="193"/>
    </row>
    <row r="345" spans="2:8" ht="18.75" customHeight="1" x14ac:dyDescent="0.55000000000000004">
      <c r="B345" s="193"/>
      <c r="C345" s="193"/>
      <c r="D345" s="193"/>
      <c r="E345" s="193"/>
      <c r="F345" s="193"/>
      <c r="G345" s="193"/>
      <c r="H345" s="193"/>
    </row>
    <row r="346" spans="2:8" ht="18.75" customHeight="1" x14ac:dyDescent="0.55000000000000004">
      <c r="B346" s="193"/>
      <c r="C346" s="193"/>
      <c r="D346" s="193"/>
      <c r="E346" s="193"/>
      <c r="F346" s="193"/>
      <c r="G346" s="193"/>
      <c r="H346" s="193"/>
    </row>
    <row r="347" spans="2:8" ht="18.75" customHeight="1" x14ac:dyDescent="0.55000000000000004">
      <c r="B347" s="193"/>
      <c r="C347" s="193"/>
      <c r="D347" s="193"/>
      <c r="E347" s="193"/>
      <c r="F347" s="193"/>
      <c r="G347" s="193"/>
      <c r="H347" s="193"/>
    </row>
    <row r="348" spans="2:8" ht="18.75" customHeight="1" x14ac:dyDescent="0.55000000000000004">
      <c r="B348" s="193"/>
      <c r="C348" s="193"/>
      <c r="D348" s="193"/>
      <c r="E348" s="193"/>
      <c r="F348" s="193"/>
      <c r="G348" s="193"/>
      <c r="H348" s="193"/>
    </row>
    <row r="349" spans="2:8" ht="18.75" customHeight="1" x14ac:dyDescent="0.55000000000000004">
      <c r="B349" s="193"/>
      <c r="C349" s="193"/>
      <c r="D349" s="193"/>
      <c r="E349" s="193"/>
      <c r="F349" s="193"/>
      <c r="G349" s="193"/>
      <c r="H349" s="193"/>
    </row>
    <row r="350" spans="2:8" ht="18.75" customHeight="1" x14ac:dyDescent="0.55000000000000004">
      <c r="B350" s="193"/>
      <c r="C350" s="193"/>
      <c r="D350" s="193"/>
      <c r="E350" s="193"/>
      <c r="F350" s="193"/>
      <c r="G350" s="193"/>
      <c r="H350" s="193"/>
    </row>
    <row r="351" spans="2:8" ht="18.75" customHeight="1" x14ac:dyDescent="0.55000000000000004">
      <c r="B351" s="193"/>
      <c r="C351" s="193"/>
      <c r="D351" s="193"/>
      <c r="E351" s="193"/>
      <c r="F351" s="193"/>
      <c r="G351" s="193"/>
      <c r="H351" s="193"/>
    </row>
    <row r="352" spans="2:8" ht="18.75" customHeight="1" x14ac:dyDescent="0.55000000000000004">
      <c r="B352" s="193"/>
      <c r="C352" s="193"/>
      <c r="D352" s="193"/>
      <c r="E352" s="193"/>
      <c r="F352" s="193"/>
      <c r="G352" s="193"/>
      <c r="H352" s="193"/>
    </row>
    <row r="353" spans="1:50" ht="18.75" customHeight="1" x14ac:dyDescent="0.55000000000000004">
      <c r="B353" s="193"/>
      <c r="C353" s="193"/>
      <c r="D353" s="193"/>
      <c r="E353" s="193"/>
      <c r="F353" s="193"/>
      <c r="G353" s="193"/>
      <c r="H353" s="193"/>
    </row>
    <row r="354" spans="1:50" ht="18.75" customHeight="1" x14ac:dyDescent="0.55000000000000004">
      <c r="B354" s="193"/>
      <c r="C354" s="193"/>
      <c r="D354" s="193"/>
      <c r="E354" s="193"/>
      <c r="F354" s="193"/>
      <c r="G354" s="193"/>
      <c r="H354" s="193"/>
    </row>
    <row r="355" spans="1:50" ht="18.75" customHeight="1" x14ac:dyDescent="0.55000000000000004">
      <c r="B355" s="193"/>
      <c r="C355" s="193"/>
      <c r="D355" s="193"/>
      <c r="E355" s="193"/>
      <c r="F355" s="193"/>
      <c r="G355" s="193"/>
      <c r="H355" s="193"/>
    </row>
    <row r="356" spans="1:50" ht="18.75" customHeight="1" x14ac:dyDescent="0.55000000000000004">
      <c r="B356" s="193"/>
      <c r="C356" s="193"/>
      <c r="D356" s="193"/>
      <c r="E356" s="193"/>
      <c r="F356" s="193"/>
      <c r="G356" s="193"/>
      <c r="H356" s="193"/>
    </row>
    <row r="357" spans="1:50" ht="30.65" customHeight="1" x14ac:dyDescent="0.55000000000000004">
      <c r="B357" s="193"/>
      <c r="C357" s="193"/>
      <c r="D357" s="193"/>
      <c r="E357" s="193"/>
      <c r="F357" s="193"/>
      <c r="G357" s="193"/>
      <c r="H357" s="193"/>
    </row>
    <row r="358" spans="1:50" s="191" customFormat="1" ht="21" customHeight="1" x14ac:dyDescent="0.25">
      <c r="A358" s="312" t="s">
        <v>99</v>
      </c>
      <c r="B358" s="312"/>
      <c r="C358" s="312"/>
      <c r="D358" s="312"/>
      <c r="E358" s="312"/>
      <c r="F358" s="312"/>
      <c r="G358" s="312"/>
      <c r="H358" s="312"/>
      <c r="I358" s="312"/>
      <c r="J358" s="312"/>
      <c r="K358" s="312"/>
      <c r="L358" s="312"/>
      <c r="M358" s="312"/>
      <c r="N358" s="312"/>
      <c r="O358" s="312"/>
      <c r="P358" s="312"/>
      <c r="Q358" s="312"/>
      <c r="R358" s="312"/>
      <c r="S358" s="312"/>
      <c r="T358" s="312"/>
      <c r="U358" s="312"/>
      <c r="V358" s="312"/>
      <c r="W358" s="312"/>
      <c r="X358" s="312"/>
      <c r="Y358" s="312"/>
      <c r="Z358" s="312"/>
      <c r="AA358" s="312"/>
      <c r="AB358" s="312"/>
      <c r="AC358" s="312"/>
      <c r="AD358" s="312"/>
      <c r="AE358" s="312"/>
      <c r="AF358" s="312"/>
      <c r="AG358" s="312"/>
      <c r="AH358" s="312"/>
      <c r="AI358" s="312"/>
      <c r="AJ358" s="312"/>
      <c r="AK358" s="312"/>
      <c r="AL358" s="312"/>
      <c r="AM358" s="312"/>
      <c r="AN358" s="312"/>
      <c r="AO358" s="312"/>
      <c r="AP358" s="312"/>
      <c r="AQ358" s="312"/>
      <c r="AR358" s="312"/>
      <c r="AS358" s="312"/>
      <c r="AT358" s="312"/>
      <c r="AU358" s="312"/>
      <c r="AV358" s="312"/>
      <c r="AW358" s="312"/>
      <c r="AX358" s="312"/>
    </row>
    <row r="359" spans="1:50" ht="132" customHeight="1" x14ac:dyDescent="0.55000000000000004">
      <c r="C359" s="249"/>
      <c r="D359" s="250"/>
      <c r="E359" s="250"/>
      <c r="F359" s="250"/>
      <c r="G359" s="250"/>
      <c r="H359" s="250"/>
      <c r="I359" s="250"/>
      <c r="J359" s="250"/>
      <c r="K359" s="250"/>
      <c r="L359" s="250"/>
      <c r="M359" s="250"/>
      <c r="N359" s="250"/>
      <c r="O359" s="250"/>
      <c r="P359" s="250"/>
      <c r="Q359" s="250"/>
      <c r="R359" s="250"/>
      <c r="S359" s="250"/>
      <c r="T359" s="250"/>
      <c r="U359" s="250"/>
      <c r="V359" s="250"/>
      <c r="W359" s="250"/>
      <c r="X359" s="250"/>
      <c r="Y359" s="250"/>
      <c r="Z359" s="250"/>
      <c r="AA359" s="250"/>
      <c r="AB359" s="250"/>
      <c r="AC359" s="250"/>
      <c r="AD359" s="250"/>
      <c r="AE359" s="250"/>
      <c r="AF359" s="250"/>
      <c r="AG359" s="250"/>
      <c r="AH359" s="250"/>
      <c r="AI359" s="250"/>
      <c r="AJ359" s="250"/>
      <c r="AK359" s="250"/>
      <c r="AL359" s="250"/>
      <c r="AM359" s="250"/>
      <c r="AN359" s="250"/>
      <c r="AO359" s="250"/>
      <c r="AP359" s="250"/>
      <c r="AQ359" s="250"/>
      <c r="AR359" s="250"/>
      <c r="AS359" s="250"/>
      <c r="AT359" s="250"/>
      <c r="AU359" s="250"/>
      <c r="AV359" s="250"/>
      <c r="AW359" s="250"/>
      <c r="AX359" s="251"/>
    </row>
    <row r="360" spans="1:50" ht="132" customHeight="1" x14ac:dyDescent="0.55000000000000004">
      <c r="C360" s="273"/>
      <c r="D360" s="265"/>
      <c r="E360" s="265"/>
      <c r="F360" s="265"/>
      <c r="G360" s="265"/>
      <c r="H360" s="265"/>
      <c r="I360" s="265"/>
      <c r="J360" s="265"/>
      <c r="K360" s="265"/>
      <c r="L360" s="265"/>
      <c r="M360" s="265"/>
      <c r="N360" s="265"/>
      <c r="O360" s="265"/>
      <c r="P360" s="265"/>
      <c r="Q360" s="265"/>
      <c r="R360" s="265"/>
      <c r="S360" s="265"/>
      <c r="T360" s="265"/>
      <c r="U360" s="265"/>
      <c r="V360" s="265"/>
      <c r="W360" s="265"/>
      <c r="X360" s="265"/>
      <c r="Y360" s="265"/>
      <c r="Z360" s="265"/>
      <c r="AA360" s="265"/>
      <c r="AB360" s="265"/>
      <c r="AC360" s="265"/>
      <c r="AD360" s="265"/>
      <c r="AE360" s="265"/>
      <c r="AF360" s="265"/>
      <c r="AG360" s="265"/>
      <c r="AH360" s="265"/>
      <c r="AI360" s="265"/>
      <c r="AJ360" s="265"/>
      <c r="AK360" s="265"/>
      <c r="AL360" s="265"/>
      <c r="AM360" s="265"/>
      <c r="AN360" s="265"/>
      <c r="AO360" s="265"/>
      <c r="AP360" s="265"/>
      <c r="AQ360" s="265"/>
      <c r="AR360" s="265"/>
      <c r="AS360" s="265"/>
      <c r="AT360" s="265"/>
      <c r="AU360" s="265"/>
      <c r="AV360" s="265"/>
      <c r="AW360" s="265"/>
      <c r="AX360" s="274"/>
    </row>
    <row r="361" spans="1:50" ht="132" customHeight="1" x14ac:dyDescent="0.55000000000000004">
      <c r="C361" s="273"/>
      <c r="D361" s="265"/>
      <c r="E361" s="265"/>
      <c r="F361" s="265"/>
      <c r="G361" s="265"/>
      <c r="H361" s="265"/>
      <c r="I361" s="265"/>
      <c r="J361" s="265"/>
      <c r="K361" s="265"/>
      <c r="L361" s="265"/>
      <c r="M361" s="265"/>
      <c r="N361" s="265"/>
      <c r="O361" s="265"/>
      <c r="P361" s="265"/>
      <c r="Q361" s="265"/>
      <c r="R361" s="265"/>
      <c r="S361" s="265"/>
      <c r="T361" s="265"/>
      <c r="U361" s="265"/>
      <c r="V361" s="265"/>
      <c r="W361" s="265"/>
      <c r="X361" s="265"/>
      <c r="Y361" s="265"/>
      <c r="Z361" s="265"/>
      <c r="AA361" s="265"/>
      <c r="AB361" s="265"/>
      <c r="AC361" s="265"/>
      <c r="AD361" s="265"/>
      <c r="AE361" s="265"/>
      <c r="AF361" s="265"/>
      <c r="AG361" s="265"/>
      <c r="AH361" s="265"/>
      <c r="AI361" s="265"/>
      <c r="AJ361" s="265"/>
      <c r="AK361" s="265"/>
      <c r="AL361" s="265"/>
      <c r="AM361" s="265"/>
      <c r="AN361" s="265"/>
      <c r="AO361" s="265"/>
      <c r="AP361" s="265"/>
      <c r="AQ361" s="265"/>
      <c r="AR361" s="265"/>
      <c r="AS361" s="265"/>
      <c r="AT361" s="265"/>
      <c r="AU361" s="265"/>
      <c r="AV361" s="265"/>
      <c r="AW361" s="265"/>
      <c r="AX361" s="274"/>
    </row>
    <row r="362" spans="1:50" ht="132" customHeight="1" x14ac:dyDescent="0.55000000000000004">
      <c r="C362" s="252"/>
      <c r="D362" s="253"/>
      <c r="E362" s="253"/>
      <c r="F362" s="253"/>
      <c r="G362" s="253"/>
      <c r="H362" s="253"/>
      <c r="I362" s="253"/>
      <c r="J362" s="253"/>
      <c r="K362" s="253"/>
      <c r="L362" s="253"/>
      <c r="M362" s="253"/>
      <c r="N362" s="253"/>
      <c r="O362" s="253"/>
      <c r="P362" s="253"/>
      <c r="Q362" s="253"/>
      <c r="R362" s="253"/>
      <c r="S362" s="253"/>
      <c r="T362" s="253"/>
      <c r="U362" s="253"/>
      <c r="V362" s="253"/>
      <c r="W362" s="253"/>
      <c r="X362" s="253"/>
      <c r="Y362" s="253"/>
      <c r="Z362" s="253"/>
      <c r="AA362" s="253"/>
      <c r="AB362" s="253"/>
      <c r="AC362" s="253"/>
      <c r="AD362" s="253"/>
      <c r="AE362" s="253"/>
      <c r="AF362" s="253"/>
      <c r="AG362" s="253"/>
      <c r="AH362" s="253"/>
      <c r="AI362" s="253"/>
      <c r="AJ362" s="253"/>
      <c r="AK362" s="253"/>
      <c r="AL362" s="253"/>
      <c r="AM362" s="253"/>
      <c r="AN362" s="253"/>
      <c r="AO362" s="253"/>
      <c r="AP362" s="253"/>
      <c r="AQ362" s="253"/>
      <c r="AR362" s="253"/>
      <c r="AS362" s="253"/>
      <c r="AT362" s="253"/>
      <c r="AU362" s="253"/>
      <c r="AV362" s="253"/>
      <c r="AW362" s="253"/>
      <c r="AX362" s="254"/>
    </row>
    <row r="363" spans="1:50" x14ac:dyDescent="0.55000000000000004">
      <c r="B363" s="198"/>
      <c r="C363" s="198"/>
    </row>
    <row r="365" spans="1:50" x14ac:dyDescent="0.55000000000000004">
      <c r="B365" s="193"/>
      <c r="C365" s="193"/>
    </row>
    <row r="366" spans="1:50" ht="21" customHeight="1" x14ac:dyDescent="0.55000000000000004">
      <c r="A366" s="271" t="s">
        <v>54</v>
      </c>
      <c r="B366" s="271"/>
      <c r="C366" s="271"/>
      <c r="D366" s="271"/>
      <c r="E366" s="271"/>
      <c r="F366" s="271"/>
      <c r="G366" s="271"/>
      <c r="H366" s="271"/>
      <c r="I366" s="271"/>
      <c r="J366" s="271"/>
      <c r="K366" s="271"/>
      <c r="L366" s="271"/>
      <c r="M366" s="271"/>
      <c r="N366" s="271"/>
      <c r="O366" s="271"/>
      <c r="P366" s="271"/>
      <c r="Q366" s="271"/>
      <c r="R366" s="271"/>
      <c r="S366" s="271"/>
      <c r="T366" s="271"/>
      <c r="U366" s="271"/>
      <c r="V366" s="271"/>
      <c r="W366" s="271"/>
      <c r="X366" s="271"/>
      <c r="Y366" s="271"/>
      <c r="Z366" s="271"/>
      <c r="AA366" s="271"/>
      <c r="AB366" s="271"/>
      <c r="AC366" s="271"/>
      <c r="AD366" s="271"/>
      <c r="AE366" s="271"/>
      <c r="AF366" s="271"/>
      <c r="AG366" s="271"/>
      <c r="AH366" s="271"/>
      <c r="AI366" s="271"/>
      <c r="AJ366" s="271"/>
      <c r="AK366" s="271"/>
      <c r="AL366" s="271"/>
      <c r="AM366" s="271"/>
      <c r="AN366" s="271"/>
      <c r="AO366" s="271"/>
      <c r="AP366" s="271"/>
      <c r="AQ366" s="271"/>
      <c r="AR366" s="271"/>
      <c r="AS366" s="271"/>
      <c r="AT366" s="271"/>
      <c r="AU366" s="271"/>
      <c r="AV366" s="271"/>
      <c r="AW366" s="271"/>
      <c r="AX366" s="271"/>
    </row>
    <row r="367" spans="1:50" ht="21" customHeight="1" x14ac:dyDescent="0.55000000000000004">
      <c r="B367" s="271" t="s">
        <v>55</v>
      </c>
      <c r="C367" s="271"/>
      <c r="D367" s="271"/>
      <c r="E367" s="271"/>
      <c r="F367" s="271"/>
      <c r="G367" s="271"/>
      <c r="H367" s="271"/>
      <c r="I367" s="271"/>
      <c r="J367" s="271"/>
      <c r="K367" s="271"/>
      <c r="L367" s="271"/>
      <c r="M367" s="271"/>
      <c r="N367" s="271"/>
      <c r="O367" s="271"/>
      <c r="P367" s="271"/>
      <c r="Q367" s="271"/>
      <c r="R367" s="271"/>
      <c r="S367" s="271"/>
      <c r="T367" s="271"/>
      <c r="U367" s="271"/>
      <c r="V367" s="271"/>
      <c r="W367" s="271"/>
      <c r="X367" s="271"/>
      <c r="Y367" s="271"/>
      <c r="Z367" s="271"/>
      <c r="AA367" s="271"/>
      <c r="AB367" s="271"/>
      <c r="AC367" s="271"/>
      <c r="AD367" s="271"/>
      <c r="AE367" s="271"/>
      <c r="AF367" s="271"/>
      <c r="AG367" s="271"/>
      <c r="AH367" s="271"/>
      <c r="AI367" s="271"/>
      <c r="AJ367" s="271"/>
      <c r="AK367" s="271"/>
      <c r="AL367" s="271"/>
      <c r="AM367" s="271"/>
      <c r="AN367" s="271"/>
      <c r="AO367" s="271"/>
      <c r="AP367" s="271"/>
      <c r="AQ367" s="271"/>
      <c r="AR367" s="271"/>
      <c r="AS367" s="271"/>
      <c r="AT367" s="271"/>
      <c r="AU367" s="271"/>
      <c r="AV367" s="271"/>
      <c r="AW367" s="271"/>
      <c r="AX367" s="271"/>
    </row>
    <row r="368" spans="1:50" ht="33" customHeight="1" x14ac:dyDescent="0.55000000000000004">
      <c r="B368" s="198"/>
      <c r="C368" s="237" t="s">
        <v>471</v>
      </c>
      <c r="D368" s="238"/>
      <c r="E368" s="238"/>
      <c r="F368" s="238"/>
      <c r="G368" s="238"/>
      <c r="H368" s="238"/>
      <c r="I368" s="238"/>
      <c r="J368" s="238"/>
      <c r="K368" s="238"/>
      <c r="L368" s="238"/>
      <c r="M368" s="238"/>
      <c r="N368" s="238"/>
      <c r="O368" s="238"/>
      <c r="P368" s="238"/>
      <c r="Q368" s="238"/>
      <c r="R368" s="238"/>
      <c r="S368" s="238"/>
      <c r="T368" s="238"/>
      <c r="U368" s="238"/>
      <c r="V368" s="238"/>
      <c r="W368" s="238"/>
      <c r="X368" s="238"/>
      <c r="Y368" s="238"/>
      <c r="Z368" s="238"/>
      <c r="AA368" s="238"/>
      <c r="AB368" s="238"/>
      <c r="AC368" s="238"/>
      <c r="AD368" s="238"/>
      <c r="AE368" s="238"/>
      <c r="AF368" s="238"/>
      <c r="AG368" s="238"/>
      <c r="AH368" s="238"/>
      <c r="AI368" s="238"/>
      <c r="AJ368" s="238"/>
      <c r="AK368" s="238"/>
      <c r="AL368" s="238"/>
      <c r="AM368" s="238"/>
      <c r="AN368" s="238"/>
      <c r="AO368" s="238"/>
      <c r="AP368" s="280"/>
      <c r="AQ368" s="281"/>
      <c r="AR368" s="281"/>
      <c r="AS368" s="281"/>
      <c r="AT368" s="281"/>
      <c r="AU368" s="281"/>
      <c r="AV368" s="281"/>
      <c r="AW368" s="230" t="s">
        <v>569</v>
      </c>
      <c r="AX368" s="231"/>
    </row>
    <row r="369" spans="1:50" ht="24" customHeight="1" x14ac:dyDescent="0.55000000000000004">
      <c r="B369" s="193"/>
      <c r="C369" s="193"/>
    </row>
    <row r="370" spans="1:50" ht="21" customHeight="1" x14ac:dyDescent="0.55000000000000004">
      <c r="B370" s="265" t="s">
        <v>56</v>
      </c>
      <c r="C370" s="265"/>
      <c r="D370" s="265"/>
      <c r="E370" s="265"/>
      <c r="F370" s="265"/>
      <c r="G370" s="265"/>
      <c r="H370" s="265"/>
      <c r="I370" s="265"/>
      <c r="J370" s="265"/>
      <c r="K370" s="265"/>
      <c r="L370" s="265"/>
      <c r="M370" s="265"/>
      <c r="N370" s="265"/>
      <c r="O370" s="265"/>
      <c r="P370" s="265"/>
      <c r="Q370" s="265"/>
      <c r="R370" s="265"/>
      <c r="S370" s="265"/>
      <c r="T370" s="265"/>
      <c r="U370" s="265"/>
      <c r="V370" s="265"/>
      <c r="W370" s="265"/>
      <c r="X370" s="265"/>
      <c r="Y370" s="265"/>
      <c r="Z370" s="265"/>
      <c r="AA370" s="265"/>
      <c r="AB370" s="265"/>
      <c r="AC370" s="265"/>
      <c r="AD370" s="265"/>
      <c r="AE370" s="265"/>
      <c r="AF370" s="265"/>
      <c r="AG370" s="265"/>
      <c r="AH370" s="265"/>
      <c r="AI370" s="265"/>
      <c r="AJ370" s="265"/>
      <c r="AK370" s="265"/>
      <c r="AL370" s="265"/>
      <c r="AM370" s="265"/>
      <c r="AN370" s="265"/>
      <c r="AO370" s="265"/>
      <c r="AP370" s="265"/>
      <c r="AQ370" s="265"/>
      <c r="AR370" s="265"/>
      <c r="AS370" s="265"/>
      <c r="AT370" s="265"/>
      <c r="AU370" s="265"/>
      <c r="AV370" s="265"/>
      <c r="AW370" s="265"/>
      <c r="AX370" s="265"/>
    </row>
    <row r="371" spans="1:50" ht="33" customHeight="1" x14ac:dyDescent="0.55000000000000004">
      <c r="B371" s="214"/>
      <c r="C371" s="221" t="s">
        <v>472</v>
      </c>
      <c r="D371" s="222"/>
      <c r="E371" s="222"/>
      <c r="F371" s="222"/>
      <c r="G371" s="222"/>
      <c r="H371" s="222"/>
      <c r="I371" s="222"/>
      <c r="J371" s="222"/>
      <c r="K371" s="222"/>
      <c r="L371" s="222"/>
      <c r="M371" s="222"/>
      <c r="N371" s="222"/>
      <c r="O371" s="222"/>
      <c r="P371" s="222"/>
      <c r="Q371" s="222"/>
      <c r="R371" s="222"/>
      <c r="S371" s="222"/>
      <c r="T371" s="222"/>
      <c r="U371" s="222"/>
      <c r="V371" s="222"/>
      <c r="W371" s="222"/>
      <c r="X371" s="222"/>
      <c r="Y371" s="222"/>
      <c r="Z371" s="222"/>
      <c r="AA371" s="222"/>
      <c r="AB371" s="222"/>
      <c r="AC371" s="222"/>
      <c r="AD371" s="222"/>
      <c r="AE371" s="222"/>
      <c r="AF371" s="222"/>
      <c r="AG371" s="222"/>
      <c r="AH371" s="222"/>
      <c r="AI371" s="222"/>
      <c r="AJ371" s="222"/>
      <c r="AK371" s="222"/>
      <c r="AL371" s="222"/>
      <c r="AM371" s="222"/>
      <c r="AN371" s="222"/>
      <c r="AO371" s="222"/>
      <c r="AP371" s="280"/>
      <c r="AQ371" s="281"/>
      <c r="AR371" s="281"/>
      <c r="AS371" s="281"/>
      <c r="AT371" s="281"/>
      <c r="AU371" s="281"/>
      <c r="AV371" s="281"/>
      <c r="AW371" s="230" t="s">
        <v>569</v>
      </c>
      <c r="AX371" s="231"/>
    </row>
    <row r="372" spans="1:50" ht="24" customHeight="1" x14ac:dyDescent="0.55000000000000004">
      <c r="B372" s="198"/>
      <c r="C372" s="198"/>
    </row>
    <row r="373" spans="1:50" ht="21" customHeight="1" x14ac:dyDescent="0.55000000000000004">
      <c r="B373" s="265" t="s">
        <v>57</v>
      </c>
      <c r="C373" s="265"/>
      <c r="D373" s="265"/>
      <c r="E373" s="265"/>
      <c r="F373" s="265"/>
      <c r="G373" s="265"/>
      <c r="H373" s="265"/>
      <c r="I373" s="265"/>
      <c r="J373" s="265"/>
      <c r="K373" s="265"/>
      <c r="L373" s="265"/>
      <c r="M373" s="265"/>
      <c r="N373" s="265"/>
      <c r="O373" s="265"/>
      <c r="P373" s="265"/>
      <c r="Q373" s="265"/>
      <c r="R373" s="265"/>
      <c r="S373" s="265"/>
      <c r="T373" s="265"/>
      <c r="U373" s="265"/>
      <c r="V373" s="265"/>
      <c r="W373" s="265"/>
      <c r="X373" s="265"/>
      <c r="Y373" s="265"/>
      <c r="Z373" s="265"/>
      <c r="AA373" s="265"/>
      <c r="AB373" s="265"/>
      <c r="AC373" s="265"/>
      <c r="AD373" s="265"/>
      <c r="AE373" s="265"/>
      <c r="AF373" s="265"/>
      <c r="AG373" s="265"/>
      <c r="AH373" s="265"/>
      <c r="AI373" s="265"/>
      <c r="AJ373" s="265"/>
      <c r="AK373" s="265"/>
      <c r="AL373" s="265"/>
      <c r="AM373" s="265"/>
      <c r="AN373" s="265"/>
      <c r="AO373" s="265"/>
      <c r="AP373" s="265"/>
      <c r="AQ373" s="265"/>
      <c r="AR373" s="265"/>
      <c r="AS373" s="265"/>
      <c r="AT373" s="265"/>
      <c r="AU373" s="265"/>
      <c r="AV373" s="265"/>
      <c r="AW373" s="265"/>
      <c r="AX373" s="265"/>
    </row>
    <row r="374" spans="1:50" ht="30" customHeight="1" x14ac:dyDescent="0.55000000000000004">
      <c r="B374" s="215"/>
      <c r="C374" s="237" t="s">
        <v>58</v>
      </c>
      <c r="D374" s="238"/>
      <c r="E374" s="238"/>
      <c r="F374" s="238"/>
      <c r="G374" s="238"/>
      <c r="H374" s="238"/>
      <c r="I374" s="238"/>
      <c r="J374" s="238"/>
      <c r="K374" s="238"/>
      <c r="L374" s="238"/>
      <c r="M374" s="238"/>
      <c r="N374" s="238"/>
      <c r="O374" s="238"/>
      <c r="P374" s="238"/>
      <c r="Q374" s="238"/>
      <c r="R374" s="238"/>
      <c r="S374" s="238"/>
      <c r="T374" s="238"/>
      <c r="U374" s="238"/>
      <c r="V374" s="238"/>
      <c r="W374" s="238"/>
      <c r="X374" s="238"/>
      <c r="Y374" s="238"/>
      <c r="Z374" s="238"/>
      <c r="AA374" s="238"/>
      <c r="AB374" s="238"/>
      <c r="AC374" s="238"/>
      <c r="AD374" s="238"/>
      <c r="AE374" s="238"/>
      <c r="AF374" s="238"/>
      <c r="AG374" s="238"/>
      <c r="AH374" s="238"/>
      <c r="AI374" s="238"/>
      <c r="AJ374" s="238"/>
      <c r="AK374" s="238"/>
      <c r="AL374" s="238"/>
      <c r="AM374" s="238"/>
      <c r="AN374" s="238"/>
      <c r="AO374" s="238"/>
      <c r="AP374" s="280"/>
      <c r="AQ374" s="281"/>
      <c r="AR374" s="281"/>
      <c r="AS374" s="281"/>
      <c r="AT374" s="281"/>
      <c r="AU374" s="281"/>
      <c r="AV374" s="281"/>
      <c r="AW374" s="230" t="s">
        <v>569</v>
      </c>
      <c r="AX374" s="231"/>
    </row>
    <row r="375" spans="1:50" ht="30" customHeight="1" x14ac:dyDescent="0.55000000000000004">
      <c r="B375" s="216"/>
      <c r="C375" s="237" t="s">
        <v>59</v>
      </c>
      <c r="D375" s="238"/>
      <c r="E375" s="238"/>
      <c r="F375" s="238"/>
      <c r="G375" s="238"/>
      <c r="H375" s="238"/>
      <c r="I375" s="238"/>
      <c r="J375" s="238"/>
      <c r="K375" s="238"/>
      <c r="L375" s="238"/>
      <c r="M375" s="238"/>
      <c r="N375" s="238"/>
      <c r="O375" s="238"/>
      <c r="P375" s="238"/>
      <c r="Q375" s="238"/>
      <c r="R375" s="238"/>
      <c r="S375" s="238"/>
      <c r="T375" s="238"/>
      <c r="U375" s="238"/>
      <c r="V375" s="238"/>
      <c r="W375" s="238"/>
      <c r="X375" s="238"/>
      <c r="Y375" s="238"/>
      <c r="Z375" s="238"/>
      <c r="AA375" s="238"/>
      <c r="AB375" s="238"/>
      <c r="AC375" s="238"/>
      <c r="AD375" s="238"/>
      <c r="AE375" s="238"/>
      <c r="AF375" s="238"/>
      <c r="AG375" s="238"/>
      <c r="AH375" s="238"/>
      <c r="AI375" s="238"/>
      <c r="AJ375" s="238"/>
      <c r="AK375" s="238"/>
      <c r="AL375" s="238"/>
      <c r="AM375" s="238"/>
      <c r="AN375" s="238"/>
      <c r="AO375" s="238"/>
      <c r="AP375" s="280"/>
      <c r="AQ375" s="281"/>
      <c r="AR375" s="281"/>
      <c r="AS375" s="281"/>
      <c r="AT375" s="281"/>
      <c r="AU375" s="281"/>
      <c r="AV375" s="281"/>
      <c r="AW375" s="230" t="s">
        <v>569</v>
      </c>
      <c r="AX375" s="231"/>
    </row>
    <row r="376" spans="1:50" ht="30" customHeight="1" x14ac:dyDescent="0.55000000000000004">
      <c r="B376" s="214"/>
      <c r="C376" s="221" t="s">
        <v>60</v>
      </c>
      <c r="D376" s="222"/>
      <c r="E376" s="222"/>
      <c r="F376" s="222"/>
      <c r="G376" s="222"/>
      <c r="H376" s="222"/>
      <c r="I376" s="222"/>
      <c r="J376" s="222"/>
      <c r="K376" s="222"/>
      <c r="L376" s="222"/>
      <c r="M376" s="222"/>
      <c r="N376" s="222"/>
      <c r="O376" s="222"/>
      <c r="P376" s="222"/>
      <c r="Q376" s="222"/>
      <c r="R376" s="222"/>
      <c r="S376" s="222"/>
      <c r="T376" s="222"/>
      <c r="U376" s="222"/>
      <c r="V376" s="222"/>
      <c r="W376" s="222"/>
      <c r="X376" s="222"/>
      <c r="Y376" s="222"/>
      <c r="Z376" s="222"/>
      <c r="AA376" s="222"/>
      <c r="AB376" s="222"/>
      <c r="AC376" s="222"/>
      <c r="AD376" s="222"/>
      <c r="AE376" s="222"/>
      <c r="AF376" s="222"/>
      <c r="AG376" s="222"/>
      <c r="AH376" s="222"/>
      <c r="AI376" s="222"/>
      <c r="AJ376" s="222"/>
      <c r="AK376" s="222"/>
      <c r="AL376" s="222"/>
      <c r="AM376" s="222"/>
      <c r="AN376" s="222"/>
      <c r="AO376" s="222"/>
      <c r="AP376" s="280"/>
      <c r="AQ376" s="281"/>
      <c r="AR376" s="281"/>
      <c r="AS376" s="281"/>
      <c r="AT376" s="281"/>
      <c r="AU376" s="281"/>
      <c r="AV376" s="281"/>
      <c r="AW376" s="230" t="s">
        <v>569</v>
      </c>
      <c r="AX376" s="231"/>
    </row>
    <row r="377" spans="1:50" ht="30" customHeight="1" x14ac:dyDescent="0.55000000000000004">
      <c r="B377" s="214"/>
      <c r="C377" s="221" t="s">
        <v>61</v>
      </c>
      <c r="D377" s="222"/>
      <c r="E377" s="222"/>
      <c r="F377" s="222"/>
      <c r="G377" s="222"/>
      <c r="H377" s="222"/>
      <c r="I377" s="222"/>
      <c r="J377" s="222"/>
      <c r="K377" s="222"/>
      <c r="L377" s="222"/>
      <c r="M377" s="222"/>
      <c r="N377" s="222"/>
      <c r="O377" s="222"/>
      <c r="P377" s="222"/>
      <c r="Q377" s="222"/>
      <c r="R377" s="222"/>
      <c r="S377" s="222"/>
      <c r="T377" s="222"/>
      <c r="U377" s="222"/>
      <c r="V377" s="222"/>
      <c r="W377" s="222"/>
      <c r="X377" s="222"/>
      <c r="Y377" s="222"/>
      <c r="Z377" s="222"/>
      <c r="AA377" s="222"/>
      <c r="AB377" s="222"/>
      <c r="AC377" s="222"/>
      <c r="AD377" s="222"/>
      <c r="AE377" s="222"/>
      <c r="AF377" s="222"/>
      <c r="AG377" s="222"/>
      <c r="AH377" s="222"/>
      <c r="AI377" s="222"/>
      <c r="AJ377" s="222"/>
      <c r="AK377" s="222"/>
      <c r="AL377" s="222"/>
      <c r="AM377" s="222"/>
      <c r="AN377" s="222"/>
      <c r="AO377" s="222"/>
      <c r="AP377" s="280"/>
      <c r="AQ377" s="281"/>
      <c r="AR377" s="281"/>
      <c r="AS377" s="281"/>
      <c r="AT377" s="281"/>
      <c r="AU377" s="281"/>
      <c r="AV377" s="281"/>
      <c r="AW377" s="230" t="s">
        <v>569</v>
      </c>
      <c r="AX377" s="231"/>
    </row>
    <row r="378" spans="1:50" ht="20.25" customHeight="1" x14ac:dyDescent="0.55000000000000004">
      <c r="A378" s="265" t="s">
        <v>5</v>
      </c>
      <c r="B378" s="265"/>
      <c r="C378" s="265"/>
      <c r="D378" s="265"/>
      <c r="E378" s="265"/>
      <c r="F378" s="265"/>
      <c r="G378" s="265"/>
      <c r="H378" s="265"/>
      <c r="I378" s="265"/>
      <c r="J378" s="265"/>
      <c r="K378" s="265"/>
      <c r="L378" s="265"/>
      <c r="M378" s="265"/>
      <c r="N378" s="265"/>
      <c r="O378" s="265"/>
      <c r="P378" s="265"/>
      <c r="Q378" s="265"/>
      <c r="R378" s="265"/>
      <c r="S378" s="265"/>
      <c r="T378" s="265"/>
      <c r="U378" s="265"/>
      <c r="V378" s="265"/>
      <c r="W378" s="265"/>
      <c r="X378" s="265"/>
      <c r="Y378" s="265"/>
      <c r="Z378" s="265"/>
      <c r="AA378" s="265"/>
      <c r="AB378" s="265"/>
      <c r="AC378" s="265"/>
      <c r="AD378" s="265"/>
      <c r="AE378" s="265"/>
      <c r="AF378" s="265"/>
      <c r="AG378" s="265"/>
      <c r="AH378" s="265"/>
      <c r="AI378" s="265"/>
      <c r="AJ378" s="265"/>
      <c r="AK378" s="265"/>
      <c r="AL378" s="265"/>
      <c r="AM378" s="265"/>
      <c r="AN378" s="265"/>
      <c r="AO378" s="265"/>
      <c r="AP378" s="265"/>
      <c r="AQ378" s="265"/>
      <c r="AR378" s="265"/>
      <c r="AS378" s="265"/>
      <c r="AT378" s="265"/>
      <c r="AU378" s="265"/>
      <c r="AV378" s="265"/>
      <c r="AW378" s="265"/>
      <c r="AX378" s="265"/>
    </row>
    <row r="379" spans="1:50" ht="20.25" customHeight="1" x14ac:dyDescent="0.55000000000000004">
      <c r="B379" s="265" t="s">
        <v>653</v>
      </c>
      <c r="C379" s="265"/>
      <c r="D379" s="265"/>
      <c r="E379" s="265"/>
      <c r="F379" s="265"/>
      <c r="G379" s="265"/>
      <c r="H379" s="265"/>
      <c r="I379" s="265"/>
      <c r="J379" s="265"/>
      <c r="K379" s="265"/>
      <c r="L379" s="265"/>
      <c r="M379" s="265"/>
      <c r="N379" s="265"/>
      <c r="O379" s="265"/>
      <c r="P379" s="265"/>
      <c r="Q379" s="265"/>
      <c r="R379" s="265"/>
      <c r="S379" s="265"/>
      <c r="T379" s="265"/>
      <c r="U379" s="265"/>
      <c r="V379" s="265"/>
      <c r="W379" s="265"/>
      <c r="X379" s="265"/>
      <c r="Y379" s="265"/>
      <c r="Z379" s="265"/>
      <c r="AA379" s="265"/>
      <c r="AB379" s="265"/>
      <c r="AC379" s="265"/>
      <c r="AD379" s="265"/>
      <c r="AE379" s="265"/>
      <c r="AF379" s="265"/>
      <c r="AG379" s="265"/>
      <c r="AH379" s="265"/>
      <c r="AI379" s="265"/>
      <c r="AJ379" s="265"/>
      <c r="AK379" s="265"/>
      <c r="AL379" s="265"/>
      <c r="AM379" s="265"/>
      <c r="AN379" s="265"/>
      <c r="AO379" s="265"/>
      <c r="AP379" s="265"/>
      <c r="AQ379" s="265"/>
      <c r="AR379" s="265"/>
      <c r="AS379" s="265"/>
      <c r="AT379" s="265"/>
      <c r="AU379" s="265"/>
      <c r="AV379" s="265"/>
      <c r="AW379" s="265"/>
      <c r="AX379" s="265"/>
    </row>
    <row r="380" spans="1:50" ht="81" customHeight="1" x14ac:dyDescent="0.55000000000000004">
      <c r="C380" s="297" t="s">
        <v>6</v>
      </c>
      <c r="D380" s="298"/>
      <c r="E380" s="299"/>
      <c r="F380" s="221" t="s">
        <v>654</v>
      </c>
      <c r="G380" s="222"/>
      <c r="H380" s="222"/>
      <c r="I380" s="222"/>
      <c r="J380" s="222"/>
      <c r="K380" s="222"/>
      <c r="L380" s="222"/>
      <c r="M380" s="222"/>
      <c r="N380" s="222"/>
      <c r="O380" s="222"/>
      <c r="P380" s="222"/>
      <c r="Q380" s="222"/>
      <c r="R380" s="222"/>
      <c r="S380" s="222"/>
      <c r="T380" s="222"/>
      <c r="U380" s="222"/>
      <c r="V380" s="222"/>
      <c r="W380" s="222"/>
      <c r="X380" s="222"/>
      <c r="Y380" s="222"/>
      <c r="Z380" s="222"/>
      <c r="AA380" s="222"/>
      <c r="AB380" s="222"/>
      <c r="AC380" s="222"/>
      <c r="AD380" s="222"/>
      <c r="AE380" s="222"/>
      <c r="AF380" s="222"/>
      <c r="AG380" s="222"/>
      <c r="AH380" s="222"/>
      <c r="AI380" s="222"/>
      <c r="AJ380" s="222"/>
      <c r="AK380" s="222"/>
      <c r="AL380" s="222"/>
      <c r="AM380" s="222"/>
      <c r="AN380" s="222"/>
      <c r="AO380" s="222"/>
      <c r="AP380" s="222"/>
      <c r="AQ380" s="222"/>
      <c r="AR380" s="222"/>
      <c r="AS380" s="222"/>
      <c r="AT380" s="222"/>
      <c r="AU380" s="222"/>
      <c r="AV380" s="222"/>
      <c r="AW380" s="222"/>
      <c r="AX380" s="223"/>
    </row>
    <row r="381" spans="1:50" ht="18" customHeight="1" x14ac:dyDescent="0.55000000000000004">
      <c r="B381" s="198"/>
      <c r="C381" s="198"/>
    </row>
    <row r="382" spans="1:50" ht="33" customHeight="1" x14ac:dyDescent="0.55000000000000004">
      <c r="B382" s="265" t="s">
        <v>655</v>
      </c>
      <c r="C382" s="265"/>
      <c r="D382" s="265"/>
      <c r="E382" s="265"/>
      <c r="F382" s="265"/>
      <c r="G382" s="265"/>
      <c r="H382" s="265"/>
      <c r="I382" s="265"/>
      <c r="J382" s="265"/>
      <c r="K382" s="265"/>
      <c r="L382" s="265"/>
      <c r="M382" s="265"/>
      <c r="N382" s="265"/>
      <c r="O382" s="265"/>
      <c r="P382" s="265"/>
      <c r="Q382" s="265"/>
      <c r="R382" s="265"/>
      <c r="S382" s="265"/>
      <c r="T382" s="265"/>
      <c r="U382" s="265"/>
      <c r="V382" s="265"/>
      <c r="W382" s="265"/>
      <c r="X382" s="265"/>
      <c r="Y382" s="265"/>
      <c r="Z382" s="265"/>
      <c r="AA382" s="265"/>
      <c r="AB382" s="265"/>
      <c r="AC382" s="265"/>
      <c r="AD382" s="265"/>
      <c r="AE382" s="265"/>
      <c r="AF382" s="265"/>
      <c r="AG382" s="265"/>
      <c r="AH382" s="265"/>
      <c r="AI382" s="265"/>
      <c r="AJ382" s="265"/>
      <c r="AK382" s="265"/>
      <c r="AL382" s="265"/>
      <c r="AM382" s="265"/>
      <c r="AN382" s="265"/>
      <c r="AO382" s="265"/>
      <c r="AP382" s="265"/>
      <c r="AQ382" s="265"/>
      <c r="AR382" s="265"/>
      <c r="AS382" s="265"/>
      <c r="AT382" s="265"/>
      <c r="AU382" s="265"/>
      <c r="AV382" s="265"/>
      <c r="AW382" s="265"/>
      <c r="AX382" s="265"/>
    </row>
    <row r="383" spans="1:50" ht="18.75" customHeight="1" x14ac:dyDescent="0.55000000000000004">
      <c r="C383" s="300" t="s">
        <v>7</v>
      </c>
      <c r="D383" s="301"/>
      <c r="E383" s="302"/>
      <c r="F383" s="249" t="s">
        <v>473</v>
      </c>
      <c r="G383" s="250"/>
      <c r="H383" s="250"/>
      <c r="I383" s="250"/>
      <c r="J383" s="250"/>
      <c r="K383" s="250"/>
      <c r="L383" s="250"/>
      <c r="M383" s="250"/>
      <c r="N383" s="250"/>
      <c r="O383" s="250"/>
      <c r="P383" s="250"/>
      <c r="Q383" s="250"/>
      <c r="R383" s="250"/>
      <c r="S383" s="250"/>
      <c r="T383" s="250"/>
      <c r="U383" s="250"/>
      <c r="V383" s="250"/>
      <c r="W383" s="250"/>
      <c r="X383" s="250"/>
      <c r="Y383" s="250"/>
      <c r="Z383" s="250"/>
      <c r="AA383" s="250"/>
      <c r="AB383" s="250"/>
      <c r="AC383" s="250"/>
      <c r="AD383" s="250"/>
      <c r="AE383" s="250"/>
      <c r="AF383" s="250"/>
      <c r="AG383" s="250"/>
      <c r="AH383" s="250"/>
      <c r="AI383" s="250"/>
      <c r="AJ383" s="250"/>
      <c r="AK383" s="250"/>
      <c r="AL383" s="250"/>
      <c r="AM383" s="250"/>
      <c r="AN383" s="250"/>
      <c r="AO383" s="250"/>
      <c r="AP383" s="250"/>
      <c r="AQ383" s="250"/>
      <c r="AR383" s="250"/>
      <c r="AS383" s="250"/>
      <c r="AT383" s="250"/>
      <c r="AU383" s="250"/>
      <c r="AV383" s="250"/>
      <c r="AW383" s="250"/>
      <c r="AX383" s="251"/>
    </row>
    <row r="384" spans="1:50" ht="21" customHeight="1" x14ac:dyDescent="0.55000000000000004">
      <c r="C384" s="303"/>
      <c r="D384" s="304"/>
      <c r="E384" s="305"/>
      <c r="F384" s="309" t="s">
        <v>656</v>
      </c>
      <c r="G384" s="310"/>
      <c r="H384" s="310"/>
      <c r="I384" s="310"/>
      <c r="J384" s="310"/>
      <c r="K384" s="310"/>
      <c r="L384" s="310"/>
      <c r="M384" s="310"/>
      <c r="N384" s="310"/>
      <c r="O384" s="310"/>
      <c r="P384" s="310"/>
      <c r="Q384" s="310"/>
      <c r="R384" s="310"/>
      <c r="S384" s="310"/>
      <c r="T384" s="310"/>
      <c r="U384" s="310"/>
      <c r="V384" s="310"/>
      <c r="W384" s="310"/>
      <c r="X384" s="310"/>
      <c r="Y384" s="310"/>
      <c r="Z384" s="310"/>
      <c r="AA384" s="310"/>
      <c r="AB384" s="310"/>
      <c r="AC384" s="310"/>
      <c r="AD384" s="310"/>
      <c r="AE384" s="310"/>
      <c r="AF384" s="310"/>
      <c r="AG384" s="310"/>
      <c r="AH384" s="310"/>
      <c r="AI384" s="310"/>
      <c r="AJ384" s="310"/>
      <c r="AK384" s="310"/>
      <c r="AL384" s="310"/>
      <c r="AM384" s="310"/>
      <c r="AN384" s="310"/>
      <c r="AO384" s="310"/>
      <c r="AP384" s="310"/>
      <c r="AQ384" s="310"/>
      <c r="AR384" s="310"/>
      <c r="AS384" s="310"/>
      <c r="AT384" s="310"/>
      <c r="AU384" s="310"/>
      <c r="AV384" s="310"/>
      <c r="AW384" s="310"/>
      <c r="AX384" s="311"/>
    </row>
    <row r="385" spans="2:50" ht="99" customHeight="1" x14ac:dyDescent="0.55000000000000004">
      <c r="C385" s="306"/>
      <c r="D385" s="307"/>
      <c r="E385" s="308"/>
      <c r="F385" s="291" t="s">
        <v>62</v>
      </c>
      <c r="G385" s="292"/>
      <c r="H385" s="293"/>
      <c r="I385" s="221"/>
      <c r="J385" s="222"/>
      <c r="K385" s="222"/>
      <c r="L385" s="222"/>
      <c r="M385" s="222"/>
      <c r="N385" s="222"/>
      <c r="O385" s="222"/>
      <c r="P385" s="222"/>
      <c r="Q385" s="222"/>
      <c r="R385" s="222"/>
      <c r="S385" s="222"/>
      <c r="T385" s="222"/>
      <c r="U385" s="222"/>
      <c r="V385" s="222"/>
      <c r="W385" s="222"/>
      <c r="X385" s="222"/>
      <c r="Y385" s="222"/>
      <c r="Z385" s="222"/>
      <c r="AA385" s="222"/>
      <c r="AB385" s="222"/>
      <c r="AC385" s="222"/>
      <c r="AD385" s="222"/>
      <c r="AE385" s="222"/>
      <c r="AF385" s="222"/>
      <c r="AG385" s="222"/>
      <c r="AH385" s="222"/>
      <c r="AI385" s="222"/>
      <c r="AJ385" s="222"/>
      <c r="AK385" s="222"/>
      <c r="AL385" s="222"/>
      <c r="AM385" s="222"/>
      <c r="AN385" s="222"/>
      <c r="AO385" s="222"/>
      <c r="AP385" s="222"/>
      <c r="AQ385" s="222"/>
      <c r="AR385" s="222"/>
      <c r="AS385" s="222"/>
      <c r="AT385" s="222"/>
      <c r="AU385" s="222"/>
      <c r="AV385" s="222"/>
      <c r="AW385" s="222"/>
      <c r="AX385" s="223"/>
    </row>
    <row r="386" spans="2:50" ht="27" customHeight="1" x14ac:dyDescent="0.55000000000000004">
      <c r="C386" s="221" t="s">
        <v>474</v>
      </c>
      <c r="D386" s="222"/>
      <c r="E386" s="222"/>
      <c r="F386" s="222"/>
      <c r="G386" s="222"/>
      <c r="H386" s="222"/>
      <c r="I386" s="222"/>
      <c r="J386" s="222"/>
      <c r="K386" s="222"/>
      <c r="L386" s="222"/>
      <c r="M386" s="222"/>
      <c r="N386" s="222"/>
      <c r="O386" s="222"/>
      <c r="P386" s="222"/>
      <c r="Q386" s="222"/>
      <c r="R386" s="222"/>
      <c r="S386" s="222"/>
      <c r="T386" s="222"/>
      <c r="U386" s="222"/>
      <c r="V386" s="222"/>
      <c r="W386" s="222"/>
      <c r="X386" s="222"/>
      <c r="Y386" s="222"/>
      <c r="Z386" s="222"/>
      <c r="AA386" s="222"/>
      <c r="AB386" s="222"/>
      <c r="AC386" s="222"/>
      <c r="AD386" s="222"/>
      <c r="AE386" s="222"/>
      <c r="AF386" s="222"/>
      <c r="AG386" s="222"/>
      <c r="AH386" s="222"/>
      <c r="AI386" s="222"/>
      <c r="AJ386" s="222"/>
      <c r="AK386" s="223"/>
      <c r="AL386" s="280"/>
      <c r="AM386" s="281"/>
      <c r="AN386" s="281"/>
      <c r="AO386" s="281"/>
      <c r="AP386" s="281"/>
      <c r="AQ386" s="281"/>
      <c r="AR386" s="281"/>
      <c r="AS386" s="281"/>
      <c r="AT386" s="281"/>
      <c r="AU386" s="281"/>
      <c r="AV386" s="281"/>
      <c r="AW386" s="230" t="s">
        <v>569</v>
      </c>
      <c r="AX386" s="231"/>
    </row>
    <row r="387" spans="2:50" ht="27" customHeight="1" x14ac:dyDescent="0.55000000000000004">
      <c r="C387" s="221" t="s">
        <v>475</v>
      </c>
      <c r="D387" s="222"/>
      <c r="E387" s="222"/>
      <c r="F387" s="222"/>
      <c r="G387" s="222"/>
      <c r="H387" s="222"/>
      <c r="I387" s="222"/>
      <c r="J387" s="222"/>
      <c r="K387" s="222"/>
      <c r="L387" s="222"/>
      <c r="M387" s="222"/>
      <c r="N387" s="222"/>
      <c r="O387" s="222"/>
      <c r="P387" s="222"/>
      <c r="Q387" s="222"/>
      <c r="R387" s="222"/>
      <c r="S387" s="222"/>
      <c r="T387" s="222"/>
      <c r="U387" s="222"/>
      <c r="V387" s="222"/>
      <c r="W387" s="222"/>
      <c r="X387" s="222"/>
      <c r="Y387" s="222"/>
      <c r="Z387" s="222"/>
      <c r="AA387" s="222"/>
      <c r="AB387" s="222"/>
      <c r="AC387" s="222"/>
      <c r="AD387" s="222"/>
      <c r="AE387" s="222"/>
      <c r="AF387" s="222"/>
      <c r="AG387" s="222"/>
      <c r="AH387" s="222"/>
      <c r="AI387" s="222"/>
      <c r="AJ387" s="222"/>
      <c r="AK387" s="223"/>
      <c r="AL387" s="280"/>
      <c r="AM387" s="281"/>
      <c r="AN387" s="281"/>
      <c r="AO387" s="281"/>
      <c r="AP387" s="281"/>
      <c r="AQ387" s="281"/>
      <c r="AR387" s="281"/>
      <c r="AS387" s="281"/>
      <c r="AT387" s="281"/>
      <c r="AU387" s="281"/>
      <c r="AV387" s="281"/>
      <c r="AW387" s="230" t="s">
        <v>569</v>
      </c>
      <c r="AX387" s="231"/>
    </row>
    <row r="388" spans="2:50" ht="27" customHeight="1" x14ac:dyDescent="0.55000000000000004">
      <c r="C388" s="221" t="s">
        <v>87</v>
      </c>
      <c r="D388" s="222"/>
      <c r="E388" s="222"/>
      <c r="F388" s="222"/>
      <c r="G388" s="222"/>
      <c r="H388" s="222"/>
      <c r="I388" s="222"/>
      <c r="J388" s="222"/>
      <c r="K388" s="222"/>
      <c r="L388" s="222"/>
      <c r="M388" s="222"/>
      <c r="N388" s="222"/>
      <c r="O388" s="222"/>
      <c r="P388" s="222"/>
      <c r="Q388" s="222"/>
      <c r="R388" s="222"/>
      <c r="S388" s="222"/>
      <c r="T388" s="222"/>
      <c r="U388" s="222"/>
      <c r="V388" s="222"/>
      <c r="W388" s="222"/>
      <c r="X388" s="222"/>
      <c r="Y388" s="222"/>
      <c r="Z388" s="222"/>
      <c r="AA388" s="222"/>
      <c r="AB388" s="222"/>
      <c r="AC388" s="222"/>
      <c r="AD388" s="222"/>
      <c r="AE388" s="222"/>
      <c r="AF388" s="222"/>
      <c r="AG388" s="222"/>
      <c r="AH388" s="222"/>
      <c r="AI388" s="222"/>
      <c r="AJ388" s="222"/>
      <c r="AK388" s="223"/>
      <c r="AL388" s="237"/>
      <c r="AM388" s="238"/>
      <c r="AN388" s="238"/>
      <c r="AO388" s="238"/>
      <c r="AP388" s="238"/>
      <c r="AQ388" s="238"/>
      <c r="AR388" s="238"/>
      <c r="AS388" s="238"/>
      <c r="AT388" s="238"/>
      <c r="AU388" s="238"/>
      <c r="AV388" s="238"/>
      <c r="AW388" s="238"/>
      <c r="AX388" s="239"/>
    </row>
    <row r="389" spans="2:50" ht="27" customHeight="1" x14ac:dyDescent="0.55000000000000004">
      <c r="C389" s="221" t="s">
        <v>88</v>
      </c>
      <c r="D389" s="222"/>
      <c r="E389" s="222"/>
      <c r="F389" s="222"/>
      <c r="G389" s="222"/>
      <c r="H389" s="222"/>
      <c r="I389" s="222"/>
      <c r="J389" s="222"/>
      <c r="K389" s="222"/>
      <c r="L389" s="222"/>
      <c r="M389" s="222"/>
      <c r="N389" s="222"/>
      <c r="O389" s="222"/>
      <c r="P389" s="222"/>
      <c r="Q389" s="222"/>
      <c r="R389" s="222"/>
      <c r="S389" s="222"/>
      <c r="T389" s="222"/>
      <c r="U389" s="222"/>
      <c r="V389" s="222"/>
      <c r="W389" s="222"/>
      <c r="X389" s="222"/>
      <c r="Y389" s="222"/>
      <c r="Z389" s="222"/>
      <c r="AA389" s="222"/>
      <c r="AB389" s="222"/>
      <c r="AC389" s="222"/>
      <c r="AD389" s="222"/>
      <c r="AE389" s="222"/>
      <c r="AF389" s="222"/>
      <c r="AG389" s="222"/>
      <c r="AH389" s="222"/>
      <c r="AI389" s="222"/>
      <c r="AJ389" s="222"/>
      <c r="AK389" s="223"/>
      <c r="AL389" s="237" t="s">
        <v>78</v>
      </c>
      <c r="AM389" s="238"/>
      <c r="AN389" s="238"/>
      <c r="AO389" s="238"/>
      <c r="AP389" s="238"/>
      <c r="AQ389" s="238"/>
      <c r="AR389" s="238"/>
      <c r="AS389" s="238"/>
      <c r="AT389" s="238"/>
      <c r="AU389" s="238"/>
      <c r="AV389" s="238"/>
      <c r="AW389" s="238"/>
      <c r="AX389" s="239"/>
    </row>
    <row r="390" spans="2:50" ht="27" customHeight="1" x14ac:dyDescent="0.55000000000000004">
      <c r="C390" s="221" t="s">
        <v>89</v>
      </c>
      <c r="D390" s="222"/>
      <c r="E390" s="222"/>
      <c r="F390" s="222"/>
      <c r="G390" s="222"/>
      <c r="H390" s="222"/>
      <c r="I390" s="222"/>
      <c r="J390" s="222"/>
      <c r="K390" s="222"/>
      <c r="L390" s="222"/>
      <c r="M390" s="222"/>
      <c r="N390" s="222"/>
      <c r="O390" s="222"/>
      <c r="P390" s="222"/>
      <c r="Q390" s="222"/>
      <c r="R390" s="222"/>
      <c r="S390" s="222"/>
      <c r="T390" s="222"/>
      <c r="U390" s="222"/>
      <c r="V390" s="222"/>
      <c r="W390" s="222"/>
      <c r="X390" s="222"/>
      <c r="Y390" s="222"/>
      <c r="Z390" s="222"/>
      <c r="AA390" s="222"/>
      <c r="AB390" s="222"/>
      <c r="AC390" s="222"/>
      <c r="AD390" s="222"/>
      <c r="AE390" s="222"/>
      <c r="AF390" s="222"/>
      <c r="AG390" s="222"/>
      <c r="AH390" s="222"/>
      <c r="AI390" s="222"/>
      <c r="AJ390" s="222"/>
      <c r="AK390" s="223"/>
      <c r="AL390" s="237" t="s">
        <v>79</v>
      </c>
      <c r="AM390" s="238"/>
      <c r="AN390" s="238"/>
      <c r="AO390" s="238"/>
      <c r="AP390" s="238"/>
      <c r="AQ390" s="238"/>
      <c r="AR390" s="238"/>
      <c r="AS390" s="238"/>
      <c r="AT390" s="238"/>
      <c r="AU390" s="238"/>
      <c r="AV390" s="238"/>
      <c r="AW390" s="238"/>
      <c r="AX390" s="239"/>
    </row>
    <row r="391" spans="2:50" hidden="1" x14ac:dyDescent="0.55000000000000004">
      <c r="B391" s="193"/>
      <c r="C391" s="193"/>
      <c r="D391" s="193"/>
      <c r="E391" s="193"/>
      <c r="F391" s="193"/>
    </row>
    <row r="392" spans="2:50" x14ac:dyDescent="0.55000000000000004">
      <c r="B392" s="198"/>
      <c r="C392" s="198"/>
    </row>
    <row r="393" spans="2:50" x14ac:dyDescent="0.55000000000000004">
      <c r="B393" s="262" t="s">
        <v>8</v>
      </c>
      <c r="C393" s="262"/>
      <c r="D393" s="284"/>
      <c r="E393" s="284"/>
      <c r="F393" s="284"/>
      <c r="G393" s="284"/>
      <c r="H393" s="284"/>
      <c r="I393" s="284"/>
      <c r="J393" s="284"/>
      <c r="K393" s="284"/>
      <c r="L393" s="284"/>
      <c r="M393" s="284"/>
      <c r="N393" s="284"/>
      <c r="O393" s="284"/>
      <c r="P393" s="284"/>
      <c r="Q393" s="284"/>
      <c r="R393" s="284"/>
      <c r="S393" s="284"/>
      <c r="T393" s="284"/>
      <c r="U393" s="284"/>
      <c r="V393" s="284"/>
      <c r="W393" s="284"/>
      <c r="X393" s="284"/>
    </row>
    <row r="394" spans="2:50" ht="30" customHeight="1" x14ac:dyDescent="0.55000000000000004">
      <c r="B394" s="265" t="s">
        <v>657</v>
      </c>
      <c r="C394" s="265"/>
      <c r="D394" s="265"/>
      <c r="E394" s="265"/>
      <c r="F394" s="265"/>
      <c r="G394" s="265"/>
      <c r="H394" s="265"/>
      <c r="I394" s="265"/>
      <c r="J394" s="265"/>
      <c r="K394" s="265"/>
      <c r="L394" s="265"/>
      <c r="M394" s="265"/>
      <c r="N394" s="265"/>
      <c r="O394" s="265"/>
      <c r="P394" s="265"/>
      <c r="Q394" s="265"/>
      <c r="R394" s="265"/>
      <c r="S394" s="265"/>
      <c r="T394" s="265"/>
      <c r="U394" s="265"/>
      <c r="V394" s="265"/>
      <c r="W394" s="265"/>
      <c r="X394" s="265"/>
      <c r="Y394" s="265"/>
      <c r="Z394" s="265"/>
      <c r="AA394" s="265"/>
      <c r="AB394" s="265"/>
      <c r="AC394" s="265"/>
      <c r="AD394" s="265"/>
      <c r="AE394" s="265"/>
      <c r="AF394" s="265"/>
      <c r="AG394" s="265"/>
      <c r="AH394" s="265"/>
      <c r="AI394" s="265"/>
      <c r="AJ394" s="265"/>
      <c r="AK394" s="265"/>
      <c r="AL394" s="265"/>
      <c r="AM394" s="265"/>
      <c r="AN394" s="265"/>
      <c r="AO394" s="265"/>
      <c r="AP394" s="265"/>
      <c r="AQ394" s="265"/>
      <c r="AR394" s="265"/>
      <c r="AS394" s="265"/>
      <c r="AT394" s="265"/>
      <c r="AU394" s="265"/>
      <c r="AV394" s="265"/>
      <c r="AW394" s="265"/>
      <c r="AX394" s="265"/>
    </row>
    <row r="395" spans="2:50" ht="39" customHeight="1" x14ac:dyDescent="0.55000000000000004">
      <c r="C395" s="285" t="s">
        <v>113</v>
      </c>
      <c r="D395" s="286"/>
      <c r="E395" s="286"/>
      <c r="F395" s="286"/>
      <c r="G395" s="287"/>
      <c r="H395" s="286" t="s">
        <v>477</v>
      </c>
      <c r="I395" s="286"/>
      <c r="J395" s="286"/>
      <c r="K395" s="286"/>
      <c r="L395" s="287"/>
      <c r="M395" s="237" t="s">
        <v>63</v>
      </c>
      <c r="N395" s="238"/>
      <c r="O395" s="238"/>
      <c r="P395" s="238"/>
      <c r="Q395" s="238"/>
      <c r="R395" s="238"/>
      <c r="S395" s="238"/>
      <c r="T395" s="238"/>
      <c r="U395" s="238"/>
      <c r="V395" s="238"/>
      <c r="W395" s="238"/>
      <c r="X395" s="238"/>
      <c r="Y395" s="238"/>
      <c r="Z395" s="239"/>
      <c r="AA395" s="237" t="s">
        <v>476</v>
      </c>
      <c r="AB395" s="238"/>
      <c r="AC395" s="238"/>
      <c r="AD395" s="238"/>
      <c r="AE395" s="238"/>
      <c r="AF395" s="238"/>
      <c r="AG395" s="238"/>
      <c r="AH395" s="238"/>
      <c r="AI395" s="238"/>
      <c r="AJ395" s="238"/>
      <c r="AK395" s="238"/>
      <c r="AL395" s="238"/>
      <c r="AM395" s="238"/>
      <c r="AN395" s="238"/>
      <c r="AO395" s="238"/>
      <c r="AP395" s="238"/>
      <c r="AQ395" s="238"/>
      <c r="AR395" s="238"/>
      <c r="AS395" s="238"/>
      <c r="AT395" s="238"/>
      <c r="AU395" s="238"/>
      <c r="AV395" s="238"/>
      <c r="AW395" s="238"/>
      <c r="AX395" s="239"/>
    </row>
    <row r="396" spans="2:50" ht="39" customHeight="1" x14ac:dyDescent="0.55000000000000004">
      <c r="C396" s="288"/>
      <c r="D396" s="289"/>
      <c r="E396" s="289"/>
      <c r="F396" s="289"/>
      <c r="G396" s="290"/>
      <c r="H396" s="289"/>
      <c r="I396" s="289"/>
      <c r="J396" s="289"/>
      <c r="K396" s="289"/>
      <c r="L396" s="290"/>
      <c r="M396" s="249" t="s">
        <v>478</v>
      </c>
      <c r="N396" s="250"/>
      <c r="O396" s="250"/>
      <c r="P396" s="250"/>
      <c r="Q396" s="250"/>
      <c r="R396" s="250"/>
      <c r="S396" s="250"/>
      <c r="T396" s="250"/>
      <c r="U396" s="250"/>
      <c r="V396" s="250"/>
      <c r="W396" s="250"/>
      <c r="X396" s="250"/>
      <c r="Y396" s="250"/>
      <c r="Z396" s="251"/>
      <c r="AA396" s="237" t="s">
        <v>658</v>
      </c>
      <c r="AB396" s="238"/>
      <c r="AC396" s="238"/>
      <c r="AD396" s="238"/>
      <c r="AE396" s="238"/>
      <c r="AF396" s="238"/>
      <c r="AG396" s="238"/>
      <c r="AH396" s="238"/>
      <c r="AI396" s="238"/>
      <c r="AJ396" s="238"/>
      <c r="AK396" s="238"/>
      <c r="AL396" s="238"/>
      <c r="AM396" s="238"/>
      <c r="AN396" s="238"/>
      <c r="AO396" s="238"/>
      <c r="AP396" s="238"/>
      <c r="AQ396" s="238"/>
      <c r="AR396" s="238"/>
      <c r="AS396" s="238"/>
      <c r="AT396" s="238"/>
      <c r="AU396" s="238"/>
      <c r="AV396" s="238"/>
      <c r="AW396" s="238"/>
      <c r="AX396" s="239"/>
    </row>
    <row r="397" spans="2:50" ht="39" customHeight="1" x14ac:dyDescent="0.55000000000000004">
      <c r="C397" s="288"/>
      <c r="D397" s="289"/>
      <c r="E397" s="289"/>
      <c r="F397" s="289"/>
      <c r="G397" s="290"/>
      <c r="H397" s="289"/>
      <c r="I397" s="289"/>
      <c r="J397" s="289"/>
      <c r="K397" s="289"/>
      <c r="L397" s="290"/>
      <c r="M397" s="273"/>
      <c r="N397" s="265"/>
      <c r="O397" s="265"/>
      <c r="P397" s="265"/>
      <c r="Q397" s="265"/>
      <c r="R397" s="265"/>
      <c r="S397" s="265"/>
      <c r="T397" s="265"/>
      <c r="U397" s="265"/>
      <c r="V397" s="265"/>
      <c r="W397" s="265"/>
      <c r="X397" s="265"/>
      <c r="Y397" s="265"/>
      <c r="Z397" s="274"/>
      <c r="AA397" s="237" t="s">
        <v>659</v>
      </c>
      <c r="AB397" s="238"/>
      <c r="AC397" s="238"/>
      <c r="AD397" s="238"/>
      <c r="AE397" s="238"/>
      <c r="AF397" s="238"/>
      <c r="AG397" s="238"/>
      <c r="AH397" s="238"/>
      <c r="AI397" s="238"/>
      <c r="AJ397" s="238"/>
      <c r="AK397" s="238"/>
      <c r="AL397" s="238"/>
      <c r="AM397" s="238"/>
      <c r="AN397" s="238"/>
      <c r="AO397" s="238"/>
      <c r="AP397" s="238"/>
      <c r="AQ397" s="238"/>
      <c r="AR397" s="238"/>
      <c r="AS397" s="238"/>
      <c r="AT397" s="238"/>
      <c r="AU397" s="238"/>
      <c r="AV397" s="238"/>
      <c r="AW397" s="238"/>
      <c r="AX397" s="239"/>
    </row>
    <row r="398" spans="2:50" ht="39" customHeight="1" x14ac:dyDescent="0.55000000000000004">
      <c r="C398" s="288"/>
      <c r="D398" s="289"/>
      <c r="E398" s="289"/>
      <c r="F398" s="289"/>
      <c r="G398" s="290"/>
      <c r="H398" s="292"/>
      <c r="I398" s="292"/>
      <c r="J398" s="292"/>
      <c r="K398" s="292"/>
      <c r="L398" s="293"/>
      <c r="M398" s="252"/>
      <c r="N398" s="253"/>
      <c r="O398" s="253"/>
      <c r="P398" s="253"/>
      <c r="Q398" s="253"/>
      <c r="R398" s="253"/>
      <c r="S398" s="253"/>
      <c r="T398" s="253"/>
      <c r="U398" s="253"/>
      <c r="V398" s="253"/>
      <c r="W398" s="253"/>
      <c r="X398" s="253"/>
      <c r="Y398" s="253"/>
      <c r="Z398" s="254"/>
      <c r="AA398" s="237" t="s">
        <v>660</v>
      </c>
      <c r="AB398" s="238"/>
      <c r="AC398" s="238"/>
      <c r="AD398" s="238"/>
      <c r="AE398" s="238"/>
      <c r="AF398" s="238"/>
      <c r="AG398" s="238"/>
      <c r="AH398" s="238"/>
      <c r="AI398" s="238"/>
      <c r="AJ398" s="238"/>
      <c r="AK398" s="238"/>
      <c r="AL398" s="238"/>
      <c r="AM398" s="238"/>
      <c r="AN398" s="238"/>
      <c r="AO398" s="238"/>
      <c r="AP398" s="238"/>
      <c r="AQ398" s="238"/>
      <c r="AR398" s="238"/>
      <c r="AS398" s="238"/>
      <c r="AT398" s="238"/>
      <c r="AU398" s="238"/>
      <c r="AV398" s="238"/>
      <c r="AW398" s="238"/>
      <c r="AX398" s="239"/>
    </row>
    <row r="399" spans="2:50" ht="24" customHeight="1" x14ac:dyDescent="0.55000000000000004">
      <c r="C399" s="288"/>
      <c r="D399" s="289"/>
      <c r="E399" s="289"/>
      <c r="F399" s="289"/>
      <c r="G399" s="290"/>
      <c r="H399" s="249" t="s">
        <v>115</v>
      </c>
      <c r="I399" s="250"/>
      <c r="J399" s="250"/>
      <c r="K399" s="250"/>
      <c r="L399" s="250"/>
      <c r="M399" s="250"/>
      <c r="N399" s="250"/>
      <c r="O399" s="250"/>
      <c r="P399" s="250"/>
      <c r="Q399" s="250"/>
      <c r="R399" s="250"/>
      <c r="S399" s="250"/>
      <c r="T399" s="250"/>
      <c r="U399" s="250"/>
      <c r="V399" s="250"/>
      <c r="W399" s="250"/>
      <c r="X399" s="250"/>
      <c r="Y399" s="250"/>
      <c r="Z399" s="251"/>
      <c r="AA399" s="222" t="s">
        <v>661</v>
      </c>
      <c r="AB399" s="222"/>
      <c r="AC399" s="222"/>
      <c r="AD399" s="222"/>
      <c r="AE399" s="222"/>
      <c r="AF399" s="222"/>
      <c r="AG399" s="222"/>
      <c r="AH399" s="222"/>
      <c r="AI399" s="222"/>
      <c r="AJ399" s="222"/>
      <c r="AK399" s="222"/>
      <c r="AL399" s="222"/>
      <c r="AM399" s="223"/>
      <c r="AN399" s="237" t="s">
        <v>114</v>
      </c>
      <c r="AO399" s="238"/>
      <c r="AP399" s="238"/>
      <c r="AQ399" s="238"/>
      <c r="AR399" s="238"/>
      <c r="AS399" s="238"/>
      <c r="AT399" s="238"/>
      <c r="AU399" s="238"/>
      <c r="AV399" s="238"/>
      <c r="AW399" s="238"/>
      <c r="AX399" s="239"/>
    </row>
    <row r="400" spans="2:50" ht="24" customHeight="1" x14ac:dyDescent="0.55000000000000004">
      <c r="C400" s="288"/>
      <c r="D400" s="289"/>
      <c r="E400" s="289"/>
      <c r="F400" s="289"/>
      <c r="G400" s="290"/>
      <c r="H400" s="273"/>
      <c r="I400" s="265"/>
      <c r="J400" s="265"/>
      <c r="K400" s="265"/>
      <c r="L400" s="265"/>
      <c r="M400" s="265"/>
      <c r="N400" s="265"/>
      <c r="O400" s="265"/>
      <c r="P400" s="265"/>
      <c r="Q400" s="265"/>
      <c r="R400" s="265"/>
      <c r="S400" s="265"/>
      <c r="T400" s="265"/>
      <c r="U400" s="265"/>
      <c r="V400" s="265"/>
      <c r="W400" s="265"/>
      <c r="X400" s="265"/>
      <c r="Y400" s="265"/>
      <c r="Z400" s="274"/>
      <c r="AA400" s="222" t="s">
        <v>662</v>
      </c>
      <c r="AB400" s="222"/>
      <c r="AC400" s="222"/>
      <c r="AD400" s="222"/>
      <c r="AE400" s="222"/>
      <c r="AF400" s="222"/>
      <c r="AG400" s="222"/>
      <c r="AH400" s="222"/>
      <c r="AI400" s="222"/>
      <c r="AJ400" s="222"/>
      <c r="AK400" s="222"/>
      <c r="AL400" s="222"/>
      <c r="AM400" s="223"/>
      <c r="AN400" s="237" t="s">
        <v>114</v>
      </c>
      <c r="AO400" s="238"/>
      <c r="AP400" s="238"/>
      <c r="AQ400" s="238"/>
      <c r="AR400" s="238"/>
      <c r="AS400" s="238"/>
      <c r="AT400" s="238"/>
      <c r="AU400" s="238"/>
      <c r="AV400" s="238"/>
      <c r="AW400" s="238"/>
      <c r="AX400" s="239"/>
    </row>
    <row r="401" spans="3:50" ht="24" customHeight="1" x14ac:dyDescent="0.55000000000000004">
      <c r="C401" s="288"/>
      <c r="D401" s="289"/>
      <c r="E401" s="289"/>
      <c r="F401" s="289"/>
      <c r="G401" s="290"/>
      <c r="H401" s="273"/>
      <c r="I401" s="265"/>
      <c r="J401" s="265"/>
      <c r="K401" s="265"/>
      <c r="L401" s="265"/>
      <c r="M401" s="265"/>
      <c r="N401" s="265"/>
      <c r="O401" s="265"/>
      <c r="P401" s="265"/>
      <c r="Q401" s="265"/>
      <c r="R401" s="265"/>
      <c r="S401" s="265"/>
      <c r="T401" s="265"/>
      <c r="U401" s="265"/>
      <c r="V401" s="265"/>
      <c r="W401" s="265"/>
      <c r="X401" s="265"/>
      <c r="Y401" s="265"/>
      <c r="Z401" s="274"/>
      <c r="AA401" s="238" t="s">
        <v>663</v>
      </c>
      <c r="AB401" s="238"/>
      <c r="AC401" s="238"/>
      <c r="AD401" s="238"/>
      <c r="AE401" s="238"/>
      <c r="AF401" s="238"/>
      <c r="AG401" s="238"/>
      <c r="AH401" s="238"/>
      <c r="AI401" s="238"/>
      <c r="AJ401" s="238"/>
      <c r="AK401" s="238"/>
      <c r="AL401" s="238"/>
      <c r="AM401" s="239"/>
      <c r="AN401" s="237" t="s">
        <v>114</v>
      </c>
      <c r="AO401" s="238"/>
      <c r="AP401" s="238"/>
      <c r="AQ401" s="238"/>
      <c r="AR401" s="238"/>
      <c r="AS401" s="238"/>
      <c r="AT401" s="238"/>
      <c r="AU401" s="238"/>
      <c r="AV401" s="238"/>
      <c r="AW401" s="238"/>
      <c r="AX401" s="239"/>
    </row>
    <row r="402" spans="3:50" ht="36" customHeight="1" x14ac:dyDescent="0.55000000000000004">
      <c r="C402" s="288"/>
      <c r="D402" s="289"/>
      <c r="E402" s="289"/>
      <c r="F402" s="289"/>
      <c r="G402" s="290"/>
      <c r="H402" s="273"/>
      <c r="I402" s="265"/>
      <c r="J402" s="265"/>
      <c r="K402" s="265"/>
      <c r="L402" s="265"/>
      <c r="M402" s="265"/>
      <c r="N402" s="265"/>
      <c r="O402" s="265"/>
      <c r="P402" s="265"/>
      <c r="Q402" s="265"/>
      <c r="R402" s="265"/>
      <c r="S402" s="265"/>
      <c r="T402" s="265"/>
      <c r="U402" s="265"/>
      <c r="V402" s="265"/>
      <c r="W402" s="265"/>
      <c r="X402" s="265"/>
      <c r="Y402" s="265"/>
      <c r="Z402" s="274"/>
      <c r="AA402" s="222" t="s">
        <v>664</v>
      </c>
      <c r="AB402" s="222"/>
      <c r="AC402" s="222"/>
      <c r="AD402" s="222"/>
      <c r="AE402" s="222"/>
      <c r="AF402" s="222"/>
      <c r="AG402" s="222"/>
      <c r="AH402" s="222"/>
      <c r="AI402" s="222"/>
      <c r="AJ402" s="222"/>
      <c r="AK402" s="222"/>
      <c r="AL402" s="222"/>
      <c r="AM402" s="223"/>
      <c r="AN402" s="237" t="s">
        <v>114</v>
      </c>
      <c r="AO402" s="238"/>
      <c r="AP402" s="238"/>
      <c r="AQ402" s="238"/>
      <c r="AR402" s="238"/>
      <c r="AS402" s="238"/>
      <c r="AT402" s="238"/>
      <c r="AU402" s="238"/>
      <c r="AV402" s="238"/>
      <c r="AW402" s="238"/>
      <c r="AX402" s="239"/>
    </row>
    <row r="403" spans="3:50" ht="24" customHeight="1" x14ac:dyDescent="0.55000000000000004">
      <c r="C403" s="288"/>
      <c r="D403" s="289"/>
      <c r="E403" s="289"/>
      <c r="F403" s="289"/>
      <c r="G403" s="290"/>
      <c r="H403" s="273"/>
      <c r="I403" s="265"/>
      <c r="J403" s="265"/>
      <c r="K403" s="265"/>
      <c r="L403" s="265"/>
      <c r="M403" s="265"/>
      <c r="N403" s="265"/>
      <c r="O403" s="265"/>
      <c r="P403" s="265"/>
      <c r="Q403" s="265"/>
      <c r="R403" s="265"/>
      <c r="S403" s="265"/>
      <c r="T403" s="265"/>
      <c r="U403" s="265"/>
      <c r="V403" s="265"/>
      <c r="W403" s="265"/>
      <c r="X403" s="265"/>
      <c r="Y403" s="265"/>
      <c r="Z403" s="274"/>
      <c r="AA403" s="238" t="s">
        <v>665</v>
      </c>
      <c r="AB403" s="238"/>
      <c r="AC403" s="238"/>
      <c r="AD403" s="238"/>
      <c r="AE403" s="238"/>
      <c r="AF403" s="238"/>
      <c r="AG403" s="238"/>
      <c r="AH403" s="238"/>
      <c r="AI403" s="238"/>
      <c r="AJ403" s="238"/>
      <c r="AK403" s="238"/>
      <c r="AL403" s="238"/>
      <c r="AM403" s="239"/>
      <c r="AN403" s="237" t="s">
        <v>114</v>
      </c>
      <c r="AO403" s="238"/>
      <c r="AP403" s="238"/>
      <c r="AQ403" s="238"/>
      <c r="AR403" s="238"/>
      <c r="AS403" s="238"/>
      <c r="AT403" s="238"/>
      <c r="AU403" s="238"/>
      <c r="AV403" s="238"/>
      <c r="AW403" s="238"/>
      <c r="AX403" s="239"/>
    </row>
    <row r="404" spans="3:50" ht="24" customHeight="1" x14ac:dyDescent="0.55000000000000004">
      <c r="C404" s="288"/>
      <c r="D404" s="289"/>
      <c r="E404" s="289"/>
      <c r="F404" s="289"/>
      <c r="G404" s="290"/>
      <c r="H404" s="252"/>
      <c r="I404" s="253"/>
      <c r="J404" s="253"/>
      <c r="K404" s="253"/>
      <c r="L404" s="253"/>
      <c r="M404" s="253"/>
      <c r="N404" s="253"/>
      <c r="O404" s="253"/>
      <c r="P404" s="253"/>
      <c r="Q404" s="253"/>
      <c r="R404" s="253"/>
      <c r="S404" s="253"/>
      <c r="T404" s="253"/>
      <c r="U404" s="253"/>
      <c r="V404" s="253"/>
      <c r="W404" s="253"/>
      <c r="X404" s="253"/>
      <c r="Y404" s="253"/>
      <c r="Z404" s="254"/>
      <c r="AA404" s="238" t="s">
        <v>666</v>
      </c>
      <c r="AB404" s="238"/>
      <c r="AC404" s="238"/>
      <c r="AD404" s="238"/>
      <c r="AE404" s="238"/>
      <c r="AF404" s="238"/>
      <c r="AG404" s="238"/>
      <c r="AH404" s="238"/>
      <c r="AI404" s="238"/>
      <c r="AJ404" s="238"/>
      <c r="AK404" s="238"/>
      <c r="AL404" s="238"/>
      <c r="AM404" s="239"/>
      <c r="AN404" s="237" t="s">
        <v>114</v>
      </c>
      <c r="AO404" s="238"/>
      <c r="AP404" s="238"/>
      <c r="AQ404" s="238"/>
      <c r="AR404" s="238"/>
      <c r="AS404" s="238"/>
      <c r="AT404" s="238"/>
      <c r="AU404" s="238"/>
      <c r="AV404" s="238"/>
      <c r="AW404" s="238"/>
      <c r="AX404" s="239"/>
    </row>
    <row r="405" spans="3:50" ht="96" customHeight="1" x14ac:dyDescent="0.55000000000000004">
      <c r="C405" s="291"/>
      <c r="D405" s="292"/>
      <c r="E405" s="292"/>
      <c r="F405" s="292"/>
      <c r="G405" s="293"/>
      <c r="H405" s="294" t="s">
        <v>62</v>
      </c>
      <c r="I405" s="295"/>
      <c r="J405" s="295"/>
      <c r="K405" s="295"/>
      <c r="L405" s="296"/>
      <c r="M405" s="237"/>
      <c r="N405" s="238"/>
      <c r="O405" s="238"/>
      <c r="P405" s="238"/>
      <c r="Q405" s="238"/>
      <c r="R405" s="238"/>
      <c r="S405" s="238"/>
      <c r="T405" s="238"/>
      <c r="U405" s="238"/>
      <c r="V405" s="238"/>
      <c r="W405" s="238"/>
      <c r="X405" s="238"/>
      <c r="Y405" s="238"/>
      <c r="Z405" s="238"/>
      <c r="AA405" s="238"/>
      <c r="AB405" s="238"/>
      <c r="AC405" s="238"/>
      <c r="AD405" s="238"/>
      <c r="AE405" s="238"/>
      <c r="AF405" s="238"/>
      <c r="AG405" s="238"/>
      <c r="AH405" s="238"/>
      <c r="AI405" s="238"/>
      <c r="AJ405" s="238"/>
      <c r="AK405" s="238"/>
      <c r="AL405" s="238"/>
      <c r="AM405" s="238"/>
      <c r="AN405" s="238"/>
      <c r="AO405" s="238"/>
      <c r="AP405" s="238"/>
      <c r="AQ405" s="238"/>
      <c r="AR405" s="238"/>
      <c r="AS405" s="238"/>
      <c r="AT405" s="238"/>
      <c r="AU405" s="238"/>
      <c r="AV405" s="238"/>
      <c r="AW405" s="238"/>
      <c r="AX405" s="239"/>
    </row>
    <row r="406" spans="3:50" ht="27.75" customHeight="1" x14ac:dyDescent="0.55000000000000004">
      <c r="C406" s="221" t="s">
        <v>9</v>
      </c>
      <c r="D406" s="222"/>
      <c r="E406" s="222"/>
      <c r="F406" s="222"/>
      <c r="G406" s="222"/>
      <c r="H406" s="222"/>
      <c r="I406" s="222"/>
      <c r="J406" s="222"/>
      <c r="K406" s="222"/>
      <c r="L406" s="222"/>
      <c r="M406" s="222"/>
      <c r="N406" s="222"/>
      <c r="O406" s="222"/>
      <c r="P406" s="222"/>
      <c r="Q406" s="222"/>
      <c r="R406" s="222"/>
      <c r="S406" s="222"/>
      <c r="T406" s="222"/>
      <c r="U406" s="222"/>
      <c r="V406" s="222"/>
      <c r="W406" s="222"/>
      <c r="X406" s="222"/>
      <c r="Y406" s="222"/>
      <c r="Z406" s="222"/>
      <c r="AA406" s="222"/>
      <c r="AB406" s="222"/>
      <c r="AC406" s="222"/>
      <c r="AD406" s="222"/>
      <c r="AE406" s="222"/>
      <c r="AF406" s="222"/>
      <c r="AG406" s="222"/>
      <c r="AH406" s="222"/>
      <c r="AI406" s="222"/>
      <c r="AJ406" s="222"/>
      <c r="AK406" s="222"/>
      <c r="AL406" s="222"/>
      <c r="AM406" s="223"/>
      <c r="AN406" s="280"/>
      <c r="AO406" s="281"/>
      <c r="AP406" s="281"/>
      <c r="AQ406" s="281"/>
      <c r="AR406" s="281"/>
      <c r="AS406" s="281"/>
      <c r="AT406" s="281"/>
      <c r="AU406" s="281"/>
      <c r="AV406" s="281"/>
      <c r="AW406" s="230" t="s">
        <v>569</v>
      </c>
      <c r="AX406" s="231"/>
    </row>
    <row r="407" spans="3:50" ht="27.75" customHeight="1" x14ac:dyDescent="0.55000000000000004">
      <c r="C407" s="249" t="s">
        <v>10</v>
      </c>
      <c r="D407" s="250"/>
      <c r="E407" s="250"/>
      <c r="F407" s="250"/>
      <c r="G407" s="250"/>
      <c r="H407" s="250"/>
      <c r="I407" s="250"/>
      <c r="J407" s="250"/>
      <c r="K407" s="250"/>
      <c r="L407" s="250"/>
      <c r="M407" s="250"/>
      <c r="N407" s="250"/>
      <c r="O407" s="250"/>
      <c r="P407" s="250"/>
      <c r="Q407" s="250"/>
      <c r="R407" s="250"/>
      <c r="S407" s="250"/>
      <c r="T407" s="250"/>
      <c r="U407" s="250"/>
      <c r="V407" s="250"/>
      <c r="W407" s="250"/>
      <c r="X407" s="250"/>
      <c r="Y407" s="250"/>
      <c r="Z407" s="250"/>
      <c r="AA407" s="250"/>
      <c r="AB407" s="250"/>
      <c r="AC407" s="250"/>
      <c r="AD407" s="250"/>
      <c r="AE407" s="250"/>
      <c r="AF407" s="250"/>
      <c r="AG407" s="250"/>
      <c r="AH407" s="250"/>
      <c r="AI407" s="250"/>
      <c r="AJ407" s="250"/>
      <c r="AK407" s="250"/>
      <c r="AL407" s="250"/>
      <c r="AM407" s="250"/>
      <c r="AN407" s="250"/>
      <c r="AO407" s="250"/>
      <c r="AP407" s="250"/>
      <c r="AQ407" s="250"/>
      <c r="AR407" s="250"/>
      <c r="AS407" s="250"/>
      <c r="AT407" s="250"/>
      <c r="AU407" s="250"/>
      <c r="AV407" s="250"/>
      <c r="AW407" s="250"/>
      <c r="AX407" s="251"/>
    </row>
    <row r="408" spans="3:50" ht="27.75" customHeight="1" x14ac:dyDescent="0.55000000000000004">
      <c r="C408" s="194"/>
      <c r="D408" s="193"/>
      <c r="E408" s="193"/>
      <c r="F408" s="193"/>
      <c r="G408" s="221" t="s">
        <v>479</v>
      </c>
      <c r="H408" s="222"/>
      <c r="I408" s="222"/>
      <c r="J408" s="222"/>
      <c r="K408" s="222"/>
      <c r="L408" s="222"/>
      <c r="M408" s="222"/>
      <c r="N408" s="222"/>
      <c r="O408" s="222"/>
      <c r="P408" s="222"/>
      <c r="Q408" s="222"/>
      <c r="R408" s="222"/>
      <c r="S408" s="222"/>
      <c r="T408" s="222"/>
      <c r="U408" s="222"/>
      <c r="V408" s="222"/>
      <c r="W408" s="222"/>
      <c r="X408" s="222"/>
      <c r="Y408" s="222"/>
      <c r="Z408" s="222"/>
      <c r="AA408" s="222"/>
      <c r="AB408" s="222"/>
      <c r="AC408" s="222"/>
      <c r="AD408" s="222"/>
      <c r="AE408" s="222"/>
      <c r="AF408" s="222"/>
      <c r="AG408" s="222"/>
      <c r="AH408" s="222"/>
      <c r="AI408" s="222"/>
      <c r="AJ408" s="222"/>
      <c r="AK408" s="222"/>
      <c r="AL408" s="222"/>
      <c r="AM408" s="222"/>
      <c r="AN408" s="280"/>
      <c r="AO408" s="281"/>
      <c r="AP408" s="281"/>
      <c r="AQ408" s="281"/>
      <c r="AR408" s="281"/>
      <c r="AS408" s="281"/>
      <c r="AT408" s="281"/>
      <c r="AU408" s="281"/>
      <c r="AV408" s="281"/>
      <c r="AW408" s="230" t="s">
        <v>569</v>
      </c>
      <c r="AX408" s="231"/>
    </row>
    <row r="409" spans="3:50" ht="27.75" customHeight="1" x14ac:dyDescent="0.55000000000000004">
      <c r="C409" s="194"/>
      <c r="D409" s="193"/>
      <c r="E409" s="193"/>
      <c r="F409" s="193"/>
      <c r="G409" s="249" t="s">
        <v>480</v>
      </c>
      <c r="H409" s="250"/>
      <c r="I409" s="250"/>
      <c r="J409" s="250"/>
      <c r="K409" s="250"/>
      <c r="L409" s="250"/>
      <c r="M409" s="250"/>
      <c r="N409" s="250"/>
      <c r="O409" s="250"/>
      <c r="P409" s="250"/>
      <c r="Q409" s="250"/>
      <c r="R409" s="250"/>
      <c r="S409" s="250"/>
      <c r="T409" s="250"/>
      <c r="U409" s="250"/>
      <c r="V409" s="250"/>
      <c r="W409" s="250"/>
      <c r="X409" s="250"/>
      <c r="Y409" s="250"/>
      <c r="Z409" s="250"/>
      <c r="AA409" s="250"/>
      <c r="AB409" s="250"/>
      <c r="AC409" s="250"/>
      <c r="AD409" s="250"/>
      <c r="AE409" s="250"/>
      <c r="AF409" s="250"/>
      <c r="AG409" s="250"/>
      <c r="AH409" s="250"/>
      <c r="AI409" s="250"/>
      <c r="AJ409" s="250"/>
      <c r="AK409" s="250"/>
      <c r="AL409" s="250"/>
      <c r="AM409" s="250"/>
      <c r="AN409" s="267" t="s">
        <v>667</v>
      </c>
      <c r="AO409" s="230"/>
      <c r="AP409" s="230"/>
      <c r="AQ409" s="230"/>
      <c r="AR409" s="230"/>
      <c r="AS409" s="230"/>
      <c r="AT409" s="230"/>
      <c r="AU409" s="230"/>
      <c r="AV409" s="230"/>
      <c r="AW409" s="230"/>
      <c r="AX409" s="231"/>
    </row>
    <row r="410" spans="3:50" ht="27.75" customHeight="1" x14ac:dyDescent="0.55000000000000004">
      <c r="C410" s="194"/>
      <c r="D410" s="193"/>
      <c r="E410" s="217"/>
      <c r="F410" s="217"/>
      <c r="G410" s="195"/>
      <c r="H410" s="196"/>
      <c r="I410" s="218"/>
      <c r="J410" s="202"/>
      <c r="K410" s="237" t="s">
        <v>20</v>
      </c>
      <c r="L410" s="238"/>
      <c r="M410" s="238"/>
      <c r="N410" s="238"/>
      <c r="O410" s="238"/>
      <c r="P410" s="238"/>
      <c r="Q410" s="238"/>
      <c r="R410" s="238"/>
      <c r="S410" s="238"/>
      <c r="T410" s="239"/>
      <c r="U410" s="237" t="s">
        <v>481</v>
      </c>
      <c r="V410" s="238"/>
      <c r="W410" s="238"/>
      <c r="X410" s="238"/>
      <c r="Y410" s="238"/>
      <c r="Z410" s="238"/>
      <c r="AA410" s="238"/>
      <c r="AB410" s="238"/>
      <c r="AC410" s="238"/>
      <c r="AD410" s="238"/>
      <c r="AE410" s="238"/>
      <c r="AF410" s="238"/>
      <c r="AG410" s="238"/>
      <c r="AH410" s="238"/>
      <c r="AI410" s="238"/>
      <c r="AJ410" s="238"/>
      <c r="AK410" s="238"/>
      <c r="AL410" s="238"/>
      <c r="AM410" s="238"/>
      <c r="AN410" s="280"/>
      <c r="AO410" s="281"/>
      <c r="AP410" s="281"/>
      <c r="AQ410" s="281"/>
      <c r="AR410" s="281"/>
      <c r="AS410" s="281"/>
      <c r="AT410" s="281"/>
      <c r="AU410" s="281"/>
      <c r="AV410" s="281"/>
      <c r="AW410" s="230" t="s">
        <v>569</v>
      </c>
      <c r="AX410" s="231"/>
    </row>
    <row r="411" spans="3:50" ht="27.75" customHeight="1" x14ac:dyDescent="0.55000000000000004">
      <c r="C411" s="194"/>
      <c r="D411" s="193"/>
      <c r="E411" s="193"/>
      <c r="F411" s="193"/>
      <c r="G411" s="221" t="s">
        <v>482</v>
      </c>
      <c r="H411" s="222"/>
      <c r="I411" s="222"/>
      <c r="J411" s="222"/>
      <c r="K411" s="222"/>
      <c r="L411" s="222"/>
      <c r="M411" s="222"/>
      <c r="N411" s="222"/>
      <c r="O411" s="222"/>
      <c r="P411" s="222"/>
      <c r="Q411" s="222"/>
      <c r="R411" s="222"/>
      <c r="S411" s="222"/>
      <c r="T411" s="222"/>
      <c r="U411" s="222"/>
      <c r="V411" s="222"/>
      <c r="W411" s="222"/>
      <c r="X411" s="222"/>
      <c r="Y411" s="222"/>
      <c r="Z411" s="222"/>
      <c r="AA411" s="222"/>
      <c r="AB411" s="222"/>
      <c r="AC411" s="222"/>
      <c r="AD411" s="222"/>
      <c r="AE411" s="222"/>
      <c r="AF411" s="222"/>
      <c r="AG411" s="222"/>
      <c r="AH411" s="222"/>
      <c r="AI411" s="222"/>
      <c r="AJ411" s="222"/>
      <c r="AK411" s="222"/>
      <c r="AL411" s="222"/>
      <c r="AM411" s="222"/>
      <c r="AN411" s="280">
        <f>AN408-AN410</f>
        <v>0</v>
      </c>
      <c r="AO411" s="281"/>
      <c r="AP411" s="281"/>
      <c r="AQ411" s="281"/>
      <c r="AR411" s="281"/>
      <c r="AS411" s="281"/>
      <c r="AT411" s="281"/>
      <c r="AU411" s="281"/>
      <c r="AV411" s="281"/>
      <c r="AW411" s="230" t="s">
        <v>569</v>
      </c>
      <c r="AX411" s="231"/>
    </row>
    <row r="412" spans="3:50" ht="42" customHeight="1" x14ac:dyDescent="0.55000000000000004">
      <c r="C412" s="194"/>
      <c r="D412" s="193"/>
      <c r="E412" s="193"/>
      <c r="F412" s="193"/>
      <c r="G412" s="221" t="s">
        <v>483</v>
      </c>
      <c r="H412" s="222"/>
      <c r="I412" s="222"/>
      <c r="J412" s="222"/>
      <c r="K412" s="222"/>
      <c r="L412" s="222"/>
      <c r="M412" s="222"/>
      <c r="N412" s="222"/>
      <c r="O412" s="222"/>
      <c r="P412" s="222"/>
      <c r="Q412" s="222"/>
      <c r="R412" s="222"/>
      <c r="S412" s="222"/>
      <c r="T412" s="222"/>
      <c r="U412" s="222"/>
      <c r="V412" s="222"/>
      <c r="W412" s="222"/>
      <c r="X412" s="222"/>
      <c r="Y412" s="222"/>
      <c r="Z412" s="222"/>
      <c r="AA412" s="222"/>
      <c r="AB412" s="222"/>
      <c r="AC412" s="222"/>
      <c r="AD412" s="222"/>
      <c r="AE412" s="222"/>
      <c r="AF412" s="222"/>
      <c r="AG412" s="222"/>
      <c r="AH412" s="222"/>
      <c r="AI412" s="222"/>
      <c r="AJ412" s="222"/>
      <c r="AK412" s="222"/>
      <c r="AL412" s="222"/>
      <c r="AM412" s="222"/>
      <c r="AN412" s="280"/>
      <c r="AO412" s="281"/>
      <c r="AP412" s="281"/>
      <c r="AQ412" s="281"/>
      <c r="AR412" s="281"/>
      <c r="AS412" s="281"/>
      <c r="AT412" s="281"/>
      <c r="AU412" s="281"/>
      <c r="AV412" s="281"/>
      <c r="AW412" s="230" t="s">
        <v>569</v>
      </c>
      <c r="AX412" s="231"/>
    </row>
    <row r="413" spans="3:50" ht="27.75" customHeight="1" x14ac:dyDescent="0.55000000000000004">
      <c r="C413" s="194"/>
      <c r="D413" s="193"/>
      <c r="E413" s="193"/>
      <c r="F413" s="193"/>
      <c r="G413" s="249" t="s">
        <v>484</v>
      </c>
      <c r="H413" s="250"/>
      <c r="I413" s="250"/>
      <c r="J413" s="250"/>
      <c r="K413" s="250"/>
      <c r="L413" s="250"/>
      <c r="M413" s="250"/>
      <c r="N413" s="250"/>
      <c r="O413" s="250"/>
      <c r="P413" s="250"/>
      <c r="Q413" s="250"/>
      <c r="R413" s="250"/>
      <c r="S413" s="250"/>
      <c r="T413" s="250"/>
      <c r="U413" s="250"/>
      <c r="V413" s="250"/>
      <c r="W413" s="250"/>
      <c r="X413" s="250"/>
      <c r="Y413" s="250"/>
      <c r="Z413" s="250"/>
      <c r="AA413" s="250"/>
      <c r="AB413" s="250"/>
      <c r="AC413" s="250"/>
      <c r="AD413" s="250"/>
      <c r="AE413" s="250"/>
      <c r="AF413" s="250"/>
      <c r="AG413" s="250"/>
      <c r="AH413" s="250"/>
      <c r="AI413" s="250"/>
      <c r="AJ413" s="250"/>
      <c r="AK413" s="250"/>
      <c r="AL413" s="250"/>
      <c r="AM413" s="250"/>
      <c r="AN413" s="267" t="s">
        <v>667</v>
      </c>
      <c r="AO413" s="230"/>
      <c r="AP413" s="230"/>
      <c r="AQ413" s="230"/>
      <c r="AR413" s="230"/>
      <c r="AS413" s="230"/>
      <c r="AT413" s="230"/>
      <c r="AU413" s="230"/>
      <c r="AV413" s="230"/>
      <c r="AW413" s="230"/>
      <c r="AX413" s="231"/>
    </row>
    <row r="414" spans="3:50" ht="27.75" customHeight="1" x14ac:dyDescent="0.55000000000000004">
      <c r="C414" s="194"/>
      <c r="D414" s="193"/>
      <c r="E414" s="217"/>
      <c r="F414" s="217"/>
      <c r="G414" s="195"/>
      <c r="H414" s="196"/>
      <c r="I414" s="218"/>
      <c r="J414" s="202"/>
      <c r="K414" s="237" t="s">
        <v>20</v>
      </c>
      <c r="L414" s="238"/>
      <c r="M414" s="238"/>
      <c r="N414" s="238"/>
      <c r="O414" s="238"/>
      <c r="P414" s="238"/>
      <c r="Q414" s="238"/>
      <c r="R414" s="238"/>
      <c r="S414" s="238"/>
      <c r="T414" s="239"/>
      <c r="U414" s="237" t="s">
        <v>485</v>
      </c>
      <c r="V414" s="238"/>
      <c r="W414" s="238"/>
      <c r="X414" s="238"/>
      <c r="Y414" s="238"/>
      <c r="Z414" s="238"/>
      <c r="AA414" s="238"/>
      <c r="AB414" s="238"/>
      <c r="AC414" s="238"/>
      <c r="AD414" s="238"/>
      <c r="AE414" s="238"/>
      <c r="AF414" s="238"/>
      <c r="AG414" s="238"/>
      <c r="AH414" s="238"/>
      <c r="AI414" s="238"/>
      <c r="AJ414" s="238"/>
      <c r="AK414" s="238"/>
      <c r="AL414" s="238"/>
      <c r="AM414" s="238"/>
      <c r="AN414" s="280"/>
      <c r="AO414" s="281"/>
      <c r="AP414" s="281"/>
      <c r="AQ414" s="281"/>
      <c r="AR414" s="281"/>
      <c r="AS414" s="281"/>
      <c r="AT414" s="281"/>
      <c r="AU414" s="281"/>
      <c r="AV414" s="281"/>
      <c r="AW414" s="230" t="s">
        <v>569</v>
      </c>
      <c r="AX414" s="231"/>
    </row>
    <row r="415" spans="3:50" ht="27.75" customHeight="1" x14ac:dyDescent="0.55000000000000004">
      <c r="C415" s="195"/>
      <c r="D415" s="196"/>
      <c r="E415" s="196"/>
      <c r="F415" s="196"/>
      <c r="G415" s="221" t="s">
        <v>486</v>
      </c>
      <c r="H415" s="222"/>
      <c r="I415" s="222"/>
      <c r="J415" s="222"/>
      <c r="K415" s="222"/>
      <c r="L415" s="222"/>
      <c r="M415" s="222"/>
      <c r="N415" s="222"/>
      <c r="O415" s="222"/>
      <c r="P415" s="222"/>
      <c r="Q415" s="222"/>
      <c r="R415" s="222"/>
      <c r="S415" s="222"/>
      <c r="T415" s="222"/>
      <c r="U415" s="222"/>
      <c r="V415" s="222"/>
      <c r="W415" s="222"/>
      <c r="X415" s="222"/>
      <c r="Y415" s="222"/>
      <c r="Z415" s="222"/>
      <c r="AA415" s="222"/>
      <c r="AB415" s="222"/>
      <c r="AC415" s="222"/>
      <c r="AD415" s="222"/>
      <c r="AE415" s="222"/>
      <c r="AF415" s="222"/>
      <c r="AG415" s="222"/>
      <c r="AH415" s="222"/>
      <c r="AI415" s="222"/>
      <c r="AJ415" s="222"/>
      <c r="AK415" s="222"/>
      <c r="AL415" s="222"/>
      <c r="AM415" s="222"/>
      <c r="AN415" s="280">
        <f>AN412-AN414</f>
        <v>0</v>
      </c>
      <c r="AO415" s="281"/>
      <c r="AP415" s="281"/>
      <c r="AQ415" s="281"/>
      <c r="AR415" s="281"/>
      <c r="AS415" s="281"/>
      <c r="AT415" s="281"/>
      <c r="AU415" s="281"/>
      <c r="AV415" s="281"/>
      <c r="AW415" s="230" t="s">
        <v>569</v>
      </c>
      <c r="AX415" s="231"/>
    </row>
    <row r="416" spans="3:50" ht="27.75" customHeight="1" x14ac:dyDescent="0.55000000000000004">
      <c r="C416" s="249" t="s">
        <v>487</v>
      </c>
      <c r="D416" s="250"/>
      <c r="E416" s="250"/>
      <c r="F416" s="250"/>
      <c r="G416" s="250"/>
      <c r="H416" s="250"/>
      <c r="I416" s="250"/>
      <c r="J416" s="250"/>
      <c r="K416" s="250"/>
      <c r="L416" s="250"/>
      <c r="M416" s="250"/>
      <c r="N416" s="250"/>
      <c r="O416" s="250"/>
      <c r="P416" s="250"/>
      <c r="Q416" s="250"/>
      <c r="R416" s="250"/>
      <c r="S416" s="250"/>
      <c r="T416" s="250"/>
      <c r="U416" s="250"/>
      <c r="V416" s="250"/>
      <c r="W416" s="250"/>
      <c r="X416" s="250"/>
      <c r="Y416" s="250"/>
      <c r="Z416" s="250"/>
      <c r="AA416" s="250"/>
      <c r="AB416" s="250"/>
      <c r="AC416" s="250"/>
      <c r="AD416" s="250"/>
      <c r="AE416" s="250"/>
      <c r="AF416" s="250"/>
      <c r="AG416" s="250"/>
      <c r="AH416" s="250"/>
      <c r="AI416" s="250"/>
      <c r="AJ416" s="250"/>
      <c r="AK416" s="250"/>
      <c r="AL416" s="250"/>
      <c r="AM416" s="250"/>
      <c r="AN416" s="250"/>
      <c r="AO416" s="250"/>
      <c r="AP416" s="250"/>
      <c r="AQ416" s="250"/>
      <c r="AR416" s="250"/>
      <c r="AS416" s="250"/>
      <c r="AT416" s="250"/>
      <c r="AU416" s="250"/>
      <c r="AV416" s="250"/>
      <c r="AW416" s="250"/>
      <c r="AX416" s="251"/>
    </row>
    <row r="417" spans="1:50" ht="27.75" customHeight="1" x14ac:dyDescent="0.55000000000000004">
      <c r="C417" s="282"/>
      <c r="D417" s="205"/>
      <c r="E417" s="193"/>
      <c r="F417" s="193"/>
      <c r="G417" s="221" t="s">
        <v>488</v>
      </c>
      <c r="H417" s="222"/>
      <c r="I417" s="222"/>
      <c r="J417" s="222"/>
      <c r="K417" s="222"/>
      <c r="L417" s="222"/>
      <c r="M417" s="222"/>
      <c r="N417" s="222"/>
      <c r="O417" s="222"/>
      <c r="P417" s="222"/>
      <c r="Q417" s="222"/>
      <c r="R417" s="222"/>
      <c r="S417" s="222"/>
      <c r="T417" s="222"/>
      <c r="U417" s="222"/>
      <c r="V417" s="222"/>
      <c r="W417" s="222"/>
      <c r="X417" s="222"/>
      <c r="Y417" s="222"/>
      <c r="Z417" s="222"/>
      <c r="AA417" s="222"/>
      <c r="AB417" s="222"/>
      <c r="AC417" s="222"/>
      <c r="AD417" s="222"/>
      <c r="AE417" s="222"/>
      <c r="AF417" s="222"/>
      <c r="AG417" s="222"/>
      <c r="AH417" s="222"/>
      <c r="AI417" s="222"/>
      <c r="AJ417" s="222"/>
      <c r="AK417" s="222"/>
      <c r="AL417" s="222"/>
      <c r="AM417" s="222"/>
      <c r="AN417" s="267" t="s">
        <v>668</v>
      </c>
      <c r="AO417" s="230"/>
      <c r="AP417" s="230"/>
      <c r="AQ417" s="230"/>
      <c r="AR417" s="230"/>
      <c r="AS417" s="230"/>
      <c r="AT417" s="230"/>
      <c r="AU417" s="230"/>
      <c r="AV417" s="230"/>
      <c r="AW417" s="230"/>
      <c r="AX417" s="231"/>
    </row>
    <row r="418" spans="1:50" ht="42" customHeight="1" x14ac:dyDescent="0.55000000000000004">
      <c r="C418" s="283"/>
      <c r="D418" s="206"/>
      <c r="E418" s="196"/>
      <c r="F418" s="196"/>
      <c r="G418" s="221" t="s">
        <v>489</v>
      </c>
      <c r="H418" s="222"/>
      <c r="I418" s="222"/>
      <c r="J418" s="222"/>
      <c r="K418" s="222"/>
      <c r="L418" s="222"/>
      <c r="M418" s="222"/>
      <c r="N418" s="222"/>
      <c r="O418" s="222"/>
      <c r="P418" s="222"/>
      <c r="Q418" s="222"/>
      <c r="R418" s="222"/>
      <c r="S418" s="222"/>
      <c r="T418" s="222"/>
      <c r="U418" s="222"/>
      <c r="V418" s="222"/>
      <c r="W418" s="222"/>
      <c r="X418" s="222"/>
      <c r="Y418" s="222"/>
      <c r="Z418" s="222"/>
      <c r="AA418" s="222"/>
      <c r="AB418" s="222"/>
      <c r="AC418" s="222"/>
      <c r="AD418" s="222"/>
      <c r="AE418" s="222"/>
      <c r="AF418" s="222"/>
      <c r="AG418" s="222"/>
      <c r="AH418" s="222"/>
      <c r="AI418" s="222"/>
      <c r="AJ418" s="222"/>
      <c r="AK418" s="222"/>
      <c r="AL418" s="222"/>
      <c r="AM418" s="222"/>
      <c r="AN418" s="267" t="s">
        <v>668</v>
      </c>
      <c r="AO418" s="230"/>
      <c r="AP418" s="230"/>
      <c r="AQ418" s="230"/>
      <c r="AR418" s="230"/>
      <c r="AS418" s="230"/>
      <c r="AT418" s="230"/>
      <c r="AU418" s="230"/>
      <c r="AV418" s="230"/>
      <c r="AW418" s="230"/>
      <c r="AX418" s="231"/>
    </row>
    <row r="419" spans="1:50" ht="27.75" customHeight="1" x14ac:dyDescent="0.55000000000000004">
      <c r="C419" s="249" t="s">
        <v>490</v>
      </c>
      <c r="D419" s="250"/>
      <c r="E419" s="250"/>
      <c r="F419" s="250"/>
      <c r="G419" s="250"/>
      <c r="H419" s="250"/>
      <c r="I419" s="250"/>
      <c r="J419" s="250"/>
      <c r="K419" s="250"/>
      <c r="L419" s="250"/>
      <c r="M419" s="250"/>
      <c r="N419" s="250"/>
      <c r="O419" s="250"/>
      <c r="P419" s="250"/>
      <c r="Q419" s="250"/>
      <c r="R419" s="250"/>
      <c r="S419" s="250"/>
      <c r="T419" s="250"/>
      <c r="U419" s="250"/>
      <c r="V419" s="250"/>
      <c r="W419" s="250"/>
      <c r="X419" s="250"/>
      <c r="Y419" s="250"/>
      <c r="Z419" s="250"/>
      <c r="AA419" s="250"/>
      <c r="AB419" s="250"/>
      <c r="AC419" s="250"/>
      <c r="AD419" s="250"/>
      <c r="AE419" s="250"/>
      <c r="AF419" s="250"/>
      <c r="AG419" s="250"/>
      <c r="AH419" s="250"/>
      <c r="AI419" s="250"/>
      <c r="AJ419" s="250"/>
      <c r="AK419" s="250"/>
      <c r="AL419" s="250"/>
      <c r="AM419" s="250"/>
      <c r="AN419" s="250"/>
      <c r="AO419" s="250"/>
      <c r="AP419" s="250"/>
      <c r="AQ419" s="250"/>
      <c r="AR419" s="250"/>
      <c r="AS419" s="250"/>
      <c r="AT419" s="250"/>
      <c r="AU419" s="250"/>
      <c r="AV419" s="250"/>
      <c r="AW419" s="250"/>
      <c r="AX419" s="251"/>
    </row>
    <row r="420" spans="1:50" ht="27.75" customHeight="1" x14ac:dyDescent="0.55000000000000004">
      <c r="C420" s="261"/>
      <c r="D420" s="214"/>
      <c r="E420" s="193"/>
      <c r="F420" s="193"/>
      <c r="G420" s="221" t="s">
        <v>87</v>
      </c>
      <c r="H420" s="222"/>
      <c r="I420" s="222"/>
      <c r="J420" s="222"/>
      <c r="K420" s="222"/>
      <c r="L420" s="222"/>
      <c r="M420" s="222"/>
      <c r="N420" s="222"/>
      <c r="O420" s="222"/>
      <c r="P420" s="222"/>
      <c r="Q420" s="222"/>
      <c r="R420" s="222"/>
      <c r="S420" s="222"/>
      <c r="T420" s="222"/>
      <c r="U420" s="222"/>
      <c r="V420" s="222"/>
      <c r="W420" s="222"/>
      <c r="X420" s="222"/>
      <c r="Y420" s="222"/>
      <c r="Z420" s="222"/>
      <c r="AA420" s="222"/>
      <c r="AB420" s="222"/>
      <c r="AC420" s="222"/>
      <c r="AD420" s="222"/>
      <c r="AE420" s="222"/>
      <c r="AF420" s="222"/>
      <c r="AG420" s="222"/>
      <c r="AH420" s="222"/>
      <c r="AI420" s="222"/>
      <c r="AJ420" s="222"/>
      <c r="AK420" s="222"/>
      <c r="AL420" s="222"/>
      <c r="AM420" s="223"/>
      <c r="AN420" s="237"/>
      <c r="AO420" s="238"/>
      <c r="AP420" s="238"/>
      <c r="AQ420" s="238"/>
      <c r="AR420" s="238"/>
      <c r="AS420" s="238"/>
      <c r="AT420" s="238"/>
      <c r="AU420" s="238"/>
      <c r="AV420" s="238"/>
      <c r="AW420" s="238"/>
      <c r="AX420" s="239"/>
    </row>
    <row r="421" spans="1:50" ht="27.75" customHeight="1" x14ac:dyDescent="0.55000000000000004">
      <c r="C421" s="261"/>
      <c r="D421" s="214"/>
      <c r="E421" s="193"/>
      <c r="F421" s="193"/>
      <c r="G421" s="221" t="s">
        <v>88</v>
      </c>
      <c r="H421" s="222"/>
      <c r="I421" s="222"/>
      <c r="J421" s="222"/>
      <c r="K421" s="222"/>
      <c r="L421" s="222"/>
      <c r="M421" s="222"/>
      <c r="N421" s="222"/>
      <c r="O421" s="222"/>
      <c r="P421" s="222"/>
      <c r="Q421" s="222"/>
      <c r="R421" s="222"/>
      <c r="S421" s="222"/>
      <c r="T421" s="222"/>
      <c r="U421" s="222"/>
      <c r="V421" s="222"/>
      <c r="W421" s="222"/>
      <c r="X421" s="222"/>
      <c r="Y421" s="222"/>
      <c r="Z421" s="222"/>
      <c r="AA421" s="222"/>
      <c r="AB421" s="222"/>
      <c r="AC421" s="222"/>
      <c r="AD421" s="222"/>
      <c r="AE421" s="222"/>
      <c r="AF421" s="222"/>
      <c r="AG421" s="222"/>
      <c r="AH421" s="222"/>
      <c r="AI421" s="222"/>
      <c r="AJ421" s="222"/>
      <c r="AK421" s="222"/>
      <c r="AL421" s="222"/>
      <c r="AM421" s="223"/>
      <c r="AN421" s="237" t="s">
        <v>116</v>
      </c>
      <c r="AO421" s="238"/>
      <c r="AP421" s="238"/>
      <c r="AQ421" s="238"/>
      <c r="AR421" s="238"/>
      <c r="AS421" s="238"/>
      <c r="AT421" s="238"/>
      <c r="AU421" s="238"/>
      <c r="AV421" s="238"/>
      <c r="AW421" s="238"/>
      <c r="AX421" s="239"/>
    </row>
    <row r="422" spans="1:50" ht="27.75" customHeight="1" x14ac:dyDescent="0.55000000000000004">
      <c r="C422" s="246"/>
      <c r="D422" s="219"/>
      <c r="E422" s="196"/>
      <c r="F422" s="196"/>
      <c r="G422" s="221" t="s">
        <v>89</v>
      </c>
      <c r="H422" s="222"/>
      <c r="I422" s="222"/>
      <c r="J422" s="222"/>
      <c r="K422" s="222"/>
      <c r="L422" s="222"/>
      <c r="M422" s="222"/>
      <c r="N422" s="222"/>
      <c r="O422" s="222"/>
      <c r="P422" s="222"/>
      <c r="Q422" s="222"/>
      <c r="R422" s="222"/>
      <c r="S422" s="222"/>
      <c r="T422" s="222"/>
      <c r="U422" s="222"/>
      <c r="V422" s="222"/>
      <c r="W422" s="222"/>
      <c r="X422" s="222"/>
      <c r="Y422" s="222"/>
      <c r="Z422" s="222"/>
      <c r="AA422" s="222"/>
      <c r="AB422" s="222"/>
      <c r="AC422" s="222"/>
      <c r="AD422" s="222"/>
      <c r="AE422" s="222"/>
      <c r="AF422" s="222"/>
      <c r="AG422" s="222"/>
      <c r="AH422" s="222"/>
      <c r="AI422" s="222"/>
      <c r="AJ422" s="222"/>
      <c r="AK422" s="222"/>
      <c r="AL422" s="222"/>
      <c r="AM422" s="223"/>
      <c r="AN422" s="237" t="s">
        <v>117</v>
      </c>
      <c r="AO422" s="238"/>
      <c r="AP422" s="238"/>
      <c r="AQ422" s="238"/>
      <c r="AR422" s="238"/>
      <c r="AS422" s="238"/>
      <c r="AT422" s="238"/>
      <c r="AU422" s="238"/>
      <c r="AV422" s="238"/>
      <c r="AW422" s="238"/>
      <c r="AX422" s="239"/>
    </row>
    <row r="423" spans="1:50" hidden="1" x14ac:dyDescent="0.55000000000000004">
      <c r="B423" s="193"/>
      <c r="C423" s="193"/>
      <c r="D423" s="193"/>
      <c r="E423" s="193"/>
      <c r="F423" s="193"/>
      <c r="G423" s="193"/>
      <c r="H423" s="193"/>
    </row>
    <row r="424" spans="1:50" x14ac:dyDescent="0.55000000000000004">
      <c r="B424" s="198"/>
      <c r="C424" s="198"/>
    </row>
    <row r="425" spans="1:50" x14ac:dyDescent="0.55000000000000004">
      <c r="B425" s="198"/>
      <c r="C425" s="198"/>
    </row>
    <row r="426" spans="1:50" ht="57" customHeight="1" x14ac:dyDescent="0.55000000000000004">
      <c r="A426" s="193"/>
      <c r="B426" s="265" t="s">
        <v>669</v>
      </c>
      <c r="C426" s="265"/>
      <c r="D426" s="265"/>
      <c r="E426" s="265"/>
      <c r="F426" s="265"/>
      <c r="G426" s="265"/>
      <c r="H426" s="265"/>
      <c r="I426" s="265"/>
      <c r="J426" s="265"/>
      <c r="K426" s="265"/>
      <c r="L426" s="265"/>
      <c r="M426" s="265"/>
      <c r="N426" s="265"/>
      <c r="O426" s="265"/>
      <c r="P426" s="265"/>
      <c r="Q426" s="265"/>
      <c r="R426" s="265"/>
      <c r="S426" s="265"/>
      <c r="T426" s="265"/>
      <c r="U426" s="265"/>
      <c r="V426" s="265"/>
      <c r="W426" s="265"/>
      <c r="X426" s="265"/>
      <c r="Y426" s="265"/>
      <c r="Z426" s="265"/>
      <c r="AA426" s="265"/>
      <c r="AB426" s="265"/>
      <c r="AC426" s="265"/>
      <c r="AD426" s="265"/>
      <c r="AE426" s="265"/>
      <c r="AF426" s="265"/>
      <c r="AG426" s="265"/>
      <c r="AH426" s="265"/>
      <c r="AI426" s="265"/>
      <c r="AJ426" s="265"/>
      <c r="AK426" s="265"/>
      <c r="AL426" s="265"/>
      <c r="AM426" s="265"/>
      <c r="AN426" s="265"/>
      <c r="AO426" s="265"/>
      <c r="AP426" s="265"/>
      <c r="AQ426" s="265"/>
      <c r="AR426" s="265"/>
      <c r="AS426" s="265"/>
      <c r="AT426" s="265"/>
      <c r="AU426" s="265"/>
      <c r="AV426" s="265"/>
      <c r="AW426" s="265"/>
      <c r="AX426" s="265"/>
    </row>
    <row r="427" spans="1:50" ht="15" customHeight="1" x14ac:dyDescent="0.55000000000000004">
      <c r="B427" s="198"/>
      <c r="C427" s="198"/>
    </row>
    <row r="428" spans="1:50" ht="27" customHeight="1" x14ac:dyDescent="0.55000000000000004">
      <c r="C428" s="221" t="s">
        <v>11</v>
      </c>
      <c r="D428" s="222"/>
      <c r="E428" s="222"/>
      <c r="F428" s="222"/>
      <c r="G428" s="222"/>
      <c r="H428" s="222"/>
      <c r="I428" s="222"/>
      <c r="J428" s="222"/>
      <c r="K428" s="222"/>
      <c r="L428" s="222"/>
      <c r="M428" s="222"/>
      <c r="N428" s="222"/>
      <c r="O428" s="223"/>
      <c r="P428" s="237" t="s">
        <v>118</v>
      </c>
      <c r="Q428" s="238"/>
      <c r="R428" s="238"/>
      <c r="S428" s="238"/>
      <c r="T428" s="238"/>
      <c r="U428" s="238"/>
      <c r="V428" s="238"/>
      <c r="W428" s="238"/>
      <c r="X428" s="238"/>
      <c r="Y428" s="238"/>
      <c r="Z428" s="238"/>
      <c r="AA428" s="238"/>
      <c r="AB428" s="238"/>
      <c r="AC428" s="238"/>
      <c r="AD428" s="238"/>
      <c r="AE428" s="238"/>
      <c r="AF428" s="238"/>
      <c r="AG428" s="238"/>
      <c r="AH428" s="238"/>
      <c r="AI428" s="238"/>
      <c r="AJ428" s="238"/>
      <c r="AK428" s="238"/>
      <c r="AL428" s="238"/>
      <c r="AM428" s="238"/>
      <c r="AN428" s="238"/>
      <c r="AO428" s="238"/>
      <c r="AP428" s="238"/>
      <c r="AQ428" s="238"/>
      <c r="AR428" s="238"/>
      <c r="AS428" s="238"/>
      <c r="AT428" s="238"/>
      <c r="AU428" s="238"/>
      <c r="AV428" s="238"/>
      <c r="AW428" s="238"/>
      <c r="AX428" s="239"/>
    </row>
    <row r="429" spans="1:50" x14ac:dyDescent="0.55000000000000004">
      <c r="B429" s="198"/>
      <c r="C429" s="198"/>
    </row>
    <row r="430" spans="1:50" x14ac:dyDescent="0.55000000000000004">
      <c r="B430" s="198"/>
      <c r="C430" s="198"/>
    </row>
    <row r="431" spans="1:50" ht="21" customHeight="1" x14ac:dyDescent="0.55000000000000004">
      <c r="A431" s="265" t="s">
        <v>123</v>
      </c>
      <c r="B431" s="265"/>
      <c r="C431" s="265"/>
      <c r="D431" s="265"/>
      <c r="E431" s="265"/>
      <c r="F431" s="265"/>
      <c r="G431" s="265"/>
      <c r="H431" s="265"/>
      <c r="I431" s="265"/>
      <c r="J431" s="265"/>
      <c r="K431" s="265"/>
      <c r="L431" s="265"/>
      <c r="M431" s="265"/>
      <c r="N431" s="265"/>
      <c r="O431" s="265"/>
      <c r="P431" s="265"/>
      <c r="Q431" s="265"/>
      <c r="R431" s="265"/>
      <c r="S431" s="265"/>
      <c r="T431" s="265"/>
      <c r="U431" s="265"/>
      <c r="V431" s="265"/>
      <c r="W431" s="265"/>
      <c r="X431" s="265"/>
      <c r="Y431" s="265"/>
      <c r="Z431" s="265"/>
      <c r="AA431" s="265"/>
      <c r="AB431" s="265"/>
      <c r="AC431" s="265"/>
      <c r="AD431" s="265"/>
      <c r="AE431" s="265"/>
      <c r="AF431" s="265"/>
      <c r="AG431" s="265"/>
      <c r="AH431" s="265"/>
      <c r="AI431" s="265"/>
      <c r="AJ431" s="265"/>
      <c r="AK431" s="265"/>
      <c r="AL431" s="265"/>
      <c r="AM431" s="265"/>
      <c r="AN431" s="265"/>
      <c r="AO431" s="265"/>
      <c r="AP431" s="265"/>
      <c r="AQ431" s="265"/>
      <c r="AR431" s="265"/>
      <c r="AS431" s="265"/>
      <c r="AT431" s="265"/>
    </row>
    <row r="432" spans="1:50" ht="15" customHeight="1" x14ac:dyDescent="0.55000000000000004">
      <c r="A432" s="264"/>
      <c r="B432" s="264"/>
      <c r="C432" s="264"/>
      <c r="D432" s="264"/>
      <c r="E432" s="264"/>
      <c r="F432" s="264"/>
      <c r="G432" s="264"/>
      <c r="H432" s="264"/>
      <c r="I432" s="264"/>
      <c r="J432" s="264"/>
      <c r="K432" s="264"/>
      <c r="L432" s="264"/>
      <c r="M432" s="264"/>
      <c r="N432" s="264"/>
      <c r="O432" s="264"/>
      <c r="P432" s="264"/>
      <c r="Q432" s="264"/>
      <c r="R432" s="264"/>
      <c r="S432" s="264"/>
      <c r="T432" s="264"/>
      <c r="U432" s="264"/>
      <c r="V432" s="264"/>
      <c r="W432" s="264"/>
      <c r="X432" s="264"/>
      <c r="Y432" s="264"/>
      <c r="Z432" s="264"/>
      <c r="AA432" s="264"/>
      <c r="AB432" s="264"/>
      <c r="AC432" s="264"/>
      <c r="AD432" s="264"/>
      <c r="AE432" s="264"/>
      <c r="AF432" s="264"/>
      <c r="AG432" s="264"/>
      <c r="AH432" s="264"/>
      <c r="AI432" s="264"/>
      <c r="AJ432" s="264"/>
      <c r="AK432" s="264"/>
      <c r="AL432" s="264"/>
      <c r="AM432" s="264"/>
      <c r="AN432" s="264"/>
      <c r="AO432" s="264"/>
      <c r="AP432" s="264"/>
      <c r="AQ432" s="264"/>
      <c r="AR432" s="264"/>
      <c r="AS432" s="264"/>
      <c r="AT432" s="264"/>
    </row>
    <row r="433" spans="1:50" ht="57" customHeight="1" x14ac:dyDescent="0.55000000000000004">
      <c r="C433" s="249" t="s">
        <v>12</v>
      </c>
      <c r="D433" s="250"/>
      <c r="E433" s="250"/>
      <c r="F433" s="250"/>
      <c r="G433" s="250"/>
      <c r="H433" s="250"/>
      <c r="I433" s="250"/>
      <c r="J433" s="250"/>
      <c r="K433" s="250"/>
      <c r="L433" s="250"/>
      <c r="M433" s="250"/>
      <c r="N433" s="251"/>
      <c r="O433" s="258" t="s">
        <v>67</v>
      </c>
      <c r="P433" s="235"/>
      <c r="Q433" s="235"/>
      <c r="R433" s="235"/>
      <c r="S433" s="235"/>
      <c r="T433" s="235"/>
      <c r="U433" s="235"/>
      <c r="V433" s="235"/>
      <c r="W433" s="235"/>
      <c r="X433" s="235"/>
      <c r="Y433" s="235"/>
      <c r="Z433" s="237"/>
      <c r="AA433" s="238"/>
      <c r="AB433" s="238"/>
      <c r="AC433" s="238"/>
      <c r="AD433" s="238"/>
      <c r="AE433" s="238"/>
      <c r="AF433" s="238"/>
      <c r="AG433" s="238"/>
      <c r="AH433" s="238"/>
      <c r="AI433" s="238"/>
      <c r="AJ433" s="238"/>
      <c r="AK433" s="238"/>
      <c r="AL433" s="238"/>
      <c r="AM433" s="238"/>
      <c r="AN433" s="238"/>
      <c r="AO433" s="238"/>
      <c r="AP433" s="238"/>
      <c r="AQ433" s="238"/>
      <c r="AR433" s="238"/>
      <c r="AS433" s="238"/>
      <c r="AT433" s="238"/>
      <c r="AU433" s="238"/>
      <c r="AV433" s="238"/>
      <c r="AW433" s="230"/>
      <c r="AX433" s="231"/>
    </row>
    <row r="434" spans="1:50" ht="39" customHeight="1" x14ac:dyDescent="0.55000000000000004">
      <c r="C434" s="273"/>
      <c r="D434" s="265"/>
      <c r="E434" s="265"/>
      <c r="F434" s="265"/>
      <c r="G434" s="265"/>
      <c r="H434" s="265"/>
      <c r="I434" s="265"/>
      <c r="J434" s="265"/>
      <c r="K434" s="265"/>
      <c r="L434" s="265"/>
      <c r="M434" s="265"/>
      <c r="N434" s="274"/>
      <c r="O434" s="249" t="s">
        <v>120</v>
      </c>
      <c r="P434" s="250"/>
      <c r="Q434" s="250"/>
      <c r="R434" s="250"/>
      <c r="S434" s="250"/>
      <c r="T434" s="250"/>
      <c r="U434" s="250"/>
      <c r="V434" s="250"/>
      <c r="W434" s="250"/>
      <c r="X434" s="250"/>
      <c r="Y434" s="251"/>
      <c r="Z434" s="273"/>
      <c r="AA434" s="265"/>
      <c r="AB434" s="265"/>
      <c r="AC434" s="265"/>
      <c r="AD434" s="265"/>
      <c r="AE434" s="265"/>
      <c r="AF434" s="265"/>
      <c r="AG434" s="265"/>
      <c r="AH434" s="265"/>
      <c r="AI434" s="274"/>
      <c r="AJ434" s="275" t="s">
        <v>83</v>
      </c>
      <c r="AK434" s="276"/>
      <c r="AL434" s="276"/>
      <c r="AM434" s="276"/>
      <c r="AN434" s="276"/>
      <c r="AO434" s="276"/>
      <c r="AP434" s="276"/>
      <c r="AQ434" s="276"/>
      <c r="AR434" s="277"/>
      <c r="AS434" s="278"/>
      <c r="AT434" s="266"/>
      <c r="AU434" s="266"/>
      <c r="AV434" s="266"/>
      <c r="AW434" s="266"/>
      <c r="AX434" s="279"/>
    </row>
    <row r="435" spans="1:50" ht="69" customHeight="1" x14ac:dyDescent="0.55000000000000004">
      <c r="C435" s="252"/>
      <c r="D435" s="253"/>
      <c r="E435" s="253"/>
      <c r="F435" s="253"/>
      <c r="G435" s="253"/>
      <c r="H435" s="253"/>
      <c r="I435" s="253"/>
      <c r="J435" s="253"/>
      <c r="K435" s="253"/>
      <c r="L435" s="253"/>
      <c r="M435" s="253"/>
      <c r="N435" s="254"/>
      <c r="O435" s="252"/>
      <c r="P435" s="253"/>
      <c r="Q435" s="253"/>
      <c r="R435" s="253"/>
      <c r="S435" s="253"/>
      <c r="T435" s="253"/>
      <c r="U435" s="253"/>
      <c r="V435" s="253"/>
      <c r="W435" s="253"/>
      <c r="X435" s="253"/>
      <c r="Y435" s="254"/>
      <c r="Z435" s="252"/>
      <c r="AA435" s="253"/>
      <c r="AB435" s="253"/>
      <c r="AC435" s="253"/>
      <c r="AD435" s="253"/>
      <c r="AE435" s="253"/>
      <c r="AF435" s="253"/>
      <c r="AG435" s="253"/>
      <c r="AH435" s="253"/>
      <c r="AI435" s="254"/>
      <c r="AJ435" s="221" t="s">
        <v>119</v>
      </c>
      <c r="AK435" s="222"/>
      <c r="AL435" s="222"/>
      <c r="AM435" s="222"/>
      <c r="AN435" s="222"/>
      <c r="AO435" s="222"/>
      <c r="AP435" s="222"/>
      <c r="AQ435" s="222"/>
      <c r="AR435" s="223"/>
      <c r="AS435" s="267"/>
      <c r="AT435" s="230"/>
      <c r="AU435" s="230"/>
      <c r="AV435" s="230"/>
      <c r="AW435" s="230"/>
      <c r="AX435" s="231"/>
    </row>
    <row r="436" spans="1:50" ht="27" customHeight="1" x14ac:dyDescent="0.55000000000000004">
      <c r="C436" s="249" t="s">
        <v>13</v>
      </c>
      <c r="D436" s="250"/>
      <c r="E436" s="250"/>
      <c r="F436" s="250"/>
      <c r="G436" s="250"/>
      <c r="H436" s="250"/>
      <c r="I436" s="250"/>
      <c r="J436" s="250"/>
      <c r="K436" s="250"/>
      <c r="L436" s="250"/>
      <c r="M436" s="250"/>
      <c r="N436" s="251"/>
      <c r="O436" s="258" t="s">
        <v>64</v>
      </c>
      <c r="P436" s="235"/>
      <c r="Q436" s="235"/>
      <c r="R436" s="235"/>
      <c r="S436" s="235"/>
      <c r="T436" s="235"/>
      <c r="U436" s="235"/>
      <c r="V436" s="235"/>
      <c r="W436" s="235"/>
      <c r="X436" s="235"/>
      <c r="Y436" s="236"/>
      <c r="Z436" s="237"/>
      <c r="AA436" s="238"/>
      <c r="AB436" s="238"/>
      <c r="AC436" s="238"/>
      <c r="AD436" s="238"/>
      <c r="AE436" s="238"/>
      <c r="AF436" s="238"/>
      <c r="AG436" s="238"/>
      <c r="AH436" s="238"/>
      <c r="AI436" s="238"/>
      <c r="AJ436" s="238"/>
      <c r="AK436" s="238"/>
      <c r="AL436" s="238"/>
      <c r="AM436" s="238"/>
      <c r="AN436" s="238"/>
      <c r="AO436" s="238"/>
      <c r="AP436" s="238"/>
      <c r="AQ436" s="238"/>
      <c r="AR436" s="238"/>
      <c r="AS436" s="238"/>
      <c r="AT436" s="238"/>
      <c r="AU436" s="238"/>
      <c r="AV436" s="238"/>
      <c r="AW436" s="238"/>
      <c r="AX436" s="239"/>
    </row>
    <row r="437" spans="1:50" ht="39" customHeight="1" x14ac:dyDescent="0.55000000000000004">
      <c r="C437" s="273"/>
      <c r="D437" s="265"/>
      <c r="E437" s="265"/>
      <c r="F437" s="265"/>
      <c r="G437" s="265"/>
      <c r="H437" s="265"/>
      <c r="I437" s="265"/>
      <c r="J437" s="265"/>
      <c r="K437" s="265"/>
      <c r="L437" s="265"/>
      <c r="M437" s="265"/>
      <c r="N437" s="274"/>
      <c r="O437" s="258" t="s">
        <v>121</v>
      </c>
      <c r="P437" s="235"/>
      <c r="Q437" s="235"/>
      <c r="R437" s="235"/>
      <c r="S437" s="235"/>
      <c r="T437" s="235"/>
      <c r="U437" s="235"/>
      <c r="V437" s="235"/>
      <c r="W437" s="235"/>
      <c r="X437" s="235"/>
      <c r="Y437" s="236"/>
      <c r="Z437" s="237"/>
      <c r="AA437" s="238"/>
      <c r="AB437" s="238"/>
      <c r="AC437" s="238"/>
      <c r="AD437" s="238"/>
      <c r="AE437" s="238"/>
      <c r="AF437" s="238"/>
      <c r="AG437" s="238"/>
      <c r="AH437" s="238"/>
      <c r="AI437" s="238"/>
      <c r="AJ437" s="238"/>
      <c r="AK437" s="238"/>
      <c r="AL437" s="238"/>
      <c r="AM437" s="238"/>
      <c r="AN437" s="238"/>
      <c r="AO437" s="238"/>
      <c r="AP437" s="238"/>
      <c r="AQ437" s="238"/>
      <c r="AR437" s="238"/>
      <c r="AS437" s="238"/>
      <c r="AT437" s="238"/>
      <c r="AU437" s="238"/>
      <c r="AV437" s="238"/>
      <c r="AW437" s="238"/>
      <c r="AX437" s="239"/>
    </row>
    <row r="438" spans="1:50" ht="48" customHeight="1" x14ac:dyDescent="0.55000000000000004">
      <c r="C438" s="273"/>
      <c r="D438" s="265"/>
      <c r="E438" s="265"/>
      <c r="F438" s="265"/>
      <c r="G438" s="265"/>
      <c r="H438" s="265"/>
      <c r="I438" s="265"/>
      <c r="J438" s="265"/>
      <c r="K438" s="265"/>
      <c r="L438" s="265"/>
      <c r="M438" s="265"/>
      <c r="N438" s="274"/>
      <c r="O438" s="221" t="s">
        <v>670</v>
      </c>
      <c r="P438" s="222"/>
      <c r="Q438" s="222"/>
      <c r="R438" s="222"/>
      <c r="S438" s="222"/>
      <c r="T438" s="222"/>
      <c r="U438" s="222"/>
      <c r="V438" s="222"/>
      <c r="W438" s="222"/>
      <c r="X438" s="222"/>
      <c r="Y438" s="222"/>
      <c r="Z438" s="222"/>
      <c r="AA438" s="222"/>
      <c r="AB438" s="222"/>
      <c r="AC438" s="222"/>
      <c r="AD438" s="222"/>
      <c r="AE438" s="222"/>
      <c r="AF438" s="222"/>
      <c r="AG438" s="222"/>
      <c r="AH438" s="222"/>
      <c r="AI438" s="222"/>
      <c r="AJ438" s="222"/>
      <c r="AK438" s="222"/>
      <c r="AL438" s="222"/>
      <c r="AM438" s="223"/>
      <c r="AN438" s="237"/>
      <c r="AO438" s="238"/>
      <c r="AP438" s="238"/>
      <c r="AQ438" s="238"/>
      <c r="AR438" s="238"/>
      <c r="AS438" s="238"/>
      <c r="AT438" s="238"/>
      <c r="AU438" s="238"/>
      <c r="AV438" s="238"/>
      <c r="AW438" s="238"/>
      <c r="AX438" s="239"/>
    </row>
    <row r="439" spans="1:50" ht="33" customHeight="1" x14ac:dyDescent="0.55000000000000004">
      <c r="C439" s="252"/>
      <c r="D439" s="253"/>
      <c r="E439" s="253"/>
      <c r="F439" s="253"/>
      <c r="G439" s="253"/>
      <c r="H439" s="253"/>
      <c r="I439" s="253"/>
      <c r="J439" s="253"/>
      <c r="K439" s="253"/>
      <c r="L439" s="253"/>
      <c r="M439" s="253"/>
      <c r="N439" s="254"/>
      <c r="O439" s="237" t="s">
        <v>122</v>
      </c>
      <c r="P439" s="238"/>
      <c r="Q439" s="238"/>
      <c r="R439" s="238"/>
      <c r="S439" s="238"/>
      <c r="T439" s="238"/>
      <c r="U439" s="238"/>
      <c r="V439" s="238"/>
      <c r="W439" s="238"/>
      <c r="X439" s="238"/>
      <c r="Y439" s="238"/>
      <c r="Z439" s="238"/>
      <c r="AA439" s="238"/>
      <c r="AB439" s="238"/>
      <c r="AC439" s="238"/>
      <c r="AD439" s="238"/>
      <c r="AE439" s="238"/>
      <c r="AF439" s="238"/>
      <c r="AG439" s="238"/>
      <c r="AH439" s="238"/>
      <c r="AI439" s="238"/>
      <c r="AJ439" s="238"/>
      <c r="AK439" s="238"/>
      <c r="AL439" s="238"/>
      <c r="AM439" s="239"/>
      <c r="AN439" s="237"/>
      <c r="AO439" s="238"/>
      <c r="AP439" s="238"/>
      <c r="AQ439" s="238"/>
      <c r="AR439" s="238"/>
      <c r="AS439" s="238"/>
      <c r="AT439" s="238"/>
      <c r="AU439" s="238"/>
      <c r="AV439" s="238"/>
      <c r="AW439" s="238"/>
      <c r="AX439" s="239"/>
    </row>
    <row r="440" spans="1:50" hidden="1" x14ac:dyDescent="0.55000000000000004">
      <c r="B440" s="193"/>
      <c r="C440" s="193"/>
      <c r="D440" s="193"/>
      <c r="E440" s="193"/>
      <c r="F440" s="193"/>
      <c r="G440" s="193"/>
      <c r="H440" s="193"/>
    </row>
    <row r="441" spans="1:50" x14ac:dyDescent="0.55000000000000004">
      <c r="B441" s="198"/>
      <c r="C441" s="198"/>
    </row>
    <row r="442" spans="1:50" x14ac:dyDescent="0.55000000000000004">
      <c r="B442" s="198"/>
      <c r="C442" s="198"/>
    </row>
    <row r="443" spans="1:50" ht="21" customHeight="1" x14ac:dyDescent="0.55000000000000004">
      <c r="A443" s="265" t="s">
        <v>124</v>
      </c>
      <c r="B443" s="265"/>
      <c r="C443" s="265"/>
      <c r="D443" s="265"/>
      <c r="E443" s="265"/>
      <c r="F443" s="265"/>
      <c r="G443" s="265"/>
      <c r="H443" s="265"/>
      <c r="I443" s="265"/>
      <c r="J443" s="265"/>
      <c r="K443" s="265"/>
      <c r="L443" s="265"/>
      <c r="M443" s="265"/>
      <c r="N443" s="265"/>
      <c r="O443" s="265"/>
      <c r="P443" s="265"/>
      <c r="Q443" s="265"/>
      <c r="R443" s="265"/>
      <c r="S443" s="265"/>
      <c r="T443" s="265"/>
      <c r="U443" s="265"/>
      <c r="V443" s="265"/>
      <c r="W443" s="265"/>
      <c r="X443" s="265"/>
      <c r="Y443" s="265"/>
      <c r="Z443" s="265"/>
      <c r="AA443" s="265"/>
      <c r="AB443" s="265"/>
      <c r="AC443" s="265"/>
      <c r="AD443" s="265"/>
      <c r="AE443" s="265"/>
      <c r="AF443" s="265"/>
      <c r="AG443" s="265"/>
      <c r="AH443" s="265"/>
      <c r="AI443" s="265"/>
      <c r="AJ443" s="265"/>
      <c r="AK443" s="265"/>
      <c r="AL443" s="265"/>
      <c r="AM443" s="265"/>
      <c r="AN443" s="265"/>
      <c r="AO443" s="265"/>
      <c r="AP443" s="265"/>
      <c r="AQ443" s="265"/>
      <c r="AR443" s="265"/>
      <c r="AS443" s="265"/>
      <c r="AT443" s="265"/>
      <c r="AU443" s="265"/>
      <c r="AV443" s="265"/>
      <c r="AW443" s="265"/>
      <c r="AX443" s="265"/>
    </row>
    <row r="444" spans="1:50" ht="15" customHeight="1" x14ac:dyDescent="0.55000000000000004">
      <c r="B444" s="198"/>
      <c r="C444" s="198"/>
    </row>
    <row r="445" spans="1:50" ht="24" customHeight="1" x14ac:dyDescent="0.55000000000000004">
      <c r="C445" s="243" t="s">
        <v>14</v>
      </c>
      <c r="D445" s="244"/>
      <c r="E445" s="244"/>
      <c r="F445" s="244"/>
      <c r="G445" s="244"/>
      <c r="H445" s="244"/>
      <c r="I445" s="244"/>
      <c r="J445" s="244"/>
      <c r="K445" s="244"/>
      <c r="L445" s="244"/>
      <c r="M445" s="244"/>
      <c r="N445" s="245"/>
      <c r="O445" s="258" t="s">
        <v>64</v>
      </c>
      <c r="P445" s="235"/>
      <c r="Q445" s="235"/>
      <c r="R445" s="235"/>
      <c r="S445" s="235"/>
      <c r="T445" s="235"/>
      <c r="U445" s="235"/>
      <c r="V445" s="235"/>
      <c r="W445" s="235"/>
      <c r="X445" s="235"/>
      <c r="Y445" s="235"/>
      <c r="Z445" s="237"/>
      <c r="AA445" s="238"/>
      <c r="AB445" s="238"/>
      <c r="AC445" s="238"/>
      <c r="AD445" s="238"/>
      <c r="AE445" s="238"/>
      <c r="AF445" s="238"/>
      <c r="AG445" s="238"/>
      <c r="AH445" s="238"/>
      <c r="AI445" s="238"/>
      <c r="AJ445" s="238"/>
      <c r="AK445" s="238"/>
      <c r="AL445" s="238"/>
      <c r="AM445" s="238"/>
      <c r="AN445" s="238"/>
      <c r="AO445" s="238"/>
      <c r="AP445" s="238"/>
      <c r="AQ445" s="238"/>
      <c r="AR445" s="238"/>
      <c r="AS445" s="238"/>
      <c r="AT445" s="238"/>
      <c r="AU445" s="238"/>
      <c r="AV445" s="238"/>
      <c r="AW445" s="230"/>
      <c r="AX445" s="231"/>
    </row>
    <row r="446" spans="1:50" ht="27" customHeight="1" x14ac:dyDescent="0.55000000000000004">
      <c r="C446" s="261"/>
      <c r="D446" s="262"/>
      <c r="E446" s="262"/>
      <c r="F446" s="262"/>
      <c r="G446" s="262"/>
      <c r="H446" s="262"/>
      <c r="I446" s="262"/>
      <c r="J446" s="262"/>
      <c r="K446" s="262"/>
      <c r="L446" s="262"/>
      <c r="M446" s="262"/>
      <c r="N446" s="263"/>
      <c r="O446" s="258" t="s">
        <v>125</v>
      </c>
      <c r="P446" s="235"/>
      <c r="Q446" s="235"/>
      <c r="R446" s="235"/>
      <c r="S446" s="235"/>
      <c r="T446" s="235"/>
      <c r="U446" s="235"/>
      <c r="V446" s="235"/>
      <c r="W446" s="235"/>
      <c r="X446" s="235"/>
      <c r="Y446" s="235"/>
      <c r="Z446" s="237"/>
      <c r="AA446" s="238"/>
      <c r="AB446" s="238"/>
      <c r="AC446" s="238"/>
      <c r="AD446" s="238"/>
      <c r="AE446" s="238"/>
      <c r="AF446" s="238"/>
      <c r="AG446" s="238"/>
      <c r="AH446" s="238"/>
      <c r="AI446" s="238"/>
      <c r="AJ446" s="238"/>
      <c r="AK446" s="238"/>
      <c r="AL446" s="238"/>
      <c r="AM446" s="238"/>
      <c r="AN446" s="238"/>
      <c r="AO446" s="238"/>
      <c r="AP446" s="238"/>
      <c r="AQ446" s="238"/>
      <c r="AR446" s="238"/>
      <c r="AS446" s="238"/>
      <c r="AT446" s="238"/>
      <c r="AU446" s="238"/>
      <c r="AV446" s="238"/>
      <c r="AW446" s="238"/>
      <c r="AX446" s="239"/>
    </row>
    <row r="447" spans="1:50" ht="33" customHeight="1" x14ac:dyDescent="0.55000000000000004">
      <c r="C447" s="261"/>
      <c r="D447" s="262"/>
      <c r="E447" s="262"/>
      <c r="F447" s="262"/>
      <c r="G447" s="262"/>
      <c r="H447" s="262"/>
      <c r="I447" s="262"/>
      <c r="J447" s="262"/>
      <c r="K447" s="262"/>
      <c r="L447" s="262"/>
      <c r="M447" s="262"/>
      <c r="N447" s="263"/>
      <c r="O447" s="268" t="s">
        <v>65</v>
      </c>
      <c r="P447" s="269"/>
      <c r="Q447" s="269"/>
      <c r="R447" s="269"/>
      <c r="S447" s="269"/>
      <c r="T447" s="269"/>
      <c r="U447" s="269"/>
      <c r="V447" s="269"/>
      <c r="W447" s="269"/>
      <c r="X447" s="269"/>
      <c r="Y447" s="269"/>
      <c r="Z447" s="237"/>
      <c r="AA447" s="238"/>
      <c r="AB447" s="238"/>
      <c r="AC447" s="238"/>
      <c r="AD447" s="238"/>
      <c r="AE447" s="238"/>
      <c r="AF447" s="238"/>
      <c r="AG447" s="238"/>
      <c r="AH447" s="238"/>
      <c r="AI447" s="238"/>
      <c r="AJ447" s="238"/>
      <c r="AK447" s="238"/>
      <c r="AL447" s="238"/>
      <c r="AM447" s="238"/>
      <c r="AN447" s="238"/>
      <c r="AO447" s="238"/>
      <c r="AP447" s="238"/>
      <c r="AQ447" s="238"/>
      <c r="AR447" s="238"/>
      <c r="AS447" s="238"/>
      <c r="AT447" s="238"/>
      <c r="AU447" s="238"/>
      <c r="AV447" s="238"/>
      <c r="AW447" s="238"/>
      <c r="AX447" s="239"/>
    </row>
    <row r="448" spans="1:50" ht="21" customHeight="1" x14ac:dyDescent="0.55000000000000004">
      <c r="C448" s="246"/>
      <c r="D448" s="247"/>
      <c r="E448" s="247"/>
      <c r="F448" s="247"/>
      <c r="G448" s="247"/>
      <c r="H448" s="247"/>
      <c r="I448" s="247"/>
      <c r="J448" s="247"/>
      <c r="K448" s="247"/>
      <c r="L448" s="247"/>
      <c r="M448" s="247"/>
      <c r="N448" s="248"/>
      <c r="O448" s="237" t="s">
        <v>66</v>
      </c>
      <c r="P448" s="238"/>
      <c r="Q448" s="238"/>
      <c r="R448" s="238"/>
      <c r="S448" s="238"/>
      <c r="T448" s="238"/>
      <c r="U448" s="238"/>
      <c r="V448" s="238"/>
      <c r="W448" s="238"/>
      <c r="X448" s="238"/>
      <c r="Y448" s="239"/>
      <c r="Z448" s="237"/>
      <c r="AA448" s="238"/>
      <c r="AB448" s="238"/>
      <c r="AC448" s="238"/>
      <c r="AD448" s="238"/>
      <c r="AE448" s="238"/>
      <c r="AF448" s="238"/>
      <c r="AG448" s="238"/>
      <c r="AH448" s="238"/>
      <c r="AI448" s="238"/>
      <c r="AJ448" s="238"/>
      <c r="AK448" s="238"/>
      <c r="AL448" s="238"/>
      <c r="AM448" s="238"/>
      <c r="AN448" s="238"/>
      <c r="AO448" s="238"/>
      <c r="AP448" s="238"/>
      <c r="AQ448" s="238"/>
      <c r="AR448" s="238"/>
      <c r="AS448" s="238"/>
      <c r="AT448" s="238"/>
      <c r="AU448" s="238"/>
      <c r="AV448" s="238"/>
      <c r="AW448" s="238"/>
      <c r="AX448" s="239"/>
    </row>
    <row r="449" spans="1:50" ht="66" customHeight="1" x14ac:dyDescent="0.55000000000000004">
      <c r="C449" s="243" t="s">
        <v>15</v>
      </c>
      <c r="D449" s="244"/>
      <c r="E449" s="244"/>
      <c r="F449" s="244"/>
      <c r="G449" s="244"/>
      <c r="H449" s="244"/>
      <c r="I449" s="244"/>
      <c r="J449" s="244"/>
      <c r="K449" s="244"/>
      <c r="L449" s="244"/>
      <c r="M449" s="244"/>
      <c r="N449" s="245"/>
      <c r="O449" s="235" t="s">
        <v>67</v>
      </c>
      <c r="P449" s="235"/>
      <c r="Q449" s="235"/>
      <c r="R449" s="235"/>
      <c r="S449" s="235"/>
      <c r="T449" s="235"/>
      <c r="U449" s="235"/>
      <c r="V449" s="235"/>
      <c r="W449" s="235"/>
      <c r="X449" s="235"/>
      <c r="Y449" s="235"/>
      <c r="Z449" s="237"/>
      <c r="AA449" s="238"/>
      <c r="AB449" s="238"/>
      <c r="AC449" s="238"/>
      <c r="AD449" s="238"/>
      <c r="AE449" s="238"/>
      <c r="AF449" s="238"/>
      <c r="AG449" s="238"/>
      <c r="AH449" s="238"/>
      <c r="AI449" s="238"/>
      <c r="AJ449" s="238"/>
      <c r="AK449" s="238"/>
      <c r="AL449" s="238"/>
      <c r="AM449" s="238"/>
      <c r="AN449" s="238"/>
      <c r="AO449" s="238"/>
      <c r="AP449" s="238"/>
      <c r="AQ449" s="238"/>
      <c r="AR449" s="238"/>
      <c r="AS449" s="238"/>
      <c r="AT449" s="238"/>
      <c r="AU449" s="238"/>
      <c r="AV449" s="238"/>
      <c r="AW449" s="238"/>
      <c r="AX449" s="239"/>
    </row>
    <row r="450" spans="1:50" ht="36" customHeight="1" x14ac:dyDescent="0.55000000000000004">
      <c r="C450" s="261"/>
      <c r="D450" s="262"/>
      <c r="E450" s="262"/>
      <c r="F450" s="262"/>
      <c r="G450" s="262"/>
      <c r="H450" s="262"/>
      <c r="I450" s="262"/>
      <c r="J450" s="262"/>
      <c r="K450" s="262"/>
      <c r="L450" s="262"/>
      <c r="M450" s="262"/>
      <c r="N450" s="263"/>
      <c r="O450" s="244" t="s">
        <v>68</v>
      </c>
      <c r="P450" s="244"/>
      <c r="Q450" s="244"/>
      <c r="R450" s="244"/>
      <c r="S450" s="244"/>
      <c r="T450" s="244"/>
      <c r="U450" s="245"/>
      <c r="V450" s="243" t="s">
        <v>120</v>
      </c>
      <c r="W450" s="244"/>
      <c r="X450" s="244"/>
      <c r="Y450" s="244"/>
      <c r="Z450" s="244"/>
      <c r="AA450" s="244"/>
      <c r="AB450" s="244"/>
      <c r="AC450" s="244"/>
      <c r="AD450" s="245"/>
      <c r="AE450" s="232"/>
      <c r="AF450" s="233"/>
      <c r="AG450" s="233"/>
      <c r="AH450" s="233"/>
      <c r="AI450" s="234"/>
      <c r="AJ450" s="235" t="s">
        <v>83</v>
      </c>
      <c r="AK450" s="235"/>
      <c r="AL450" s="235"/>
      <c r="AM450" s="235"/>
      <c r="AN450" s="235"/>
      <c r="AO450" s="235"/>
      <c r="AP450" s="235"/>
      <c r="AQ450" s="235"/>
      <c r="AR450" s="236"/>
      <c r="AS450" s="237"/>
      <c r="AT450" s="238"/>
      <c r="AU450" s="238"/>
      <c r="AV450" s="238"/>
      <c r="AW450" s="238"/>
      <c r="AX450" s="239"/>
    </row>
    <row r="451" spans="1:50" ht="60" customHeight="1" x14ac:dyDescent="0.55000000000000004">
      <c r="C451" s="261"/>
      <c r="D451" s="262"/>
      <c r="E451" s="262"/>
      <c r="F451" s="262"/>
      <c r="G451" s="262"/>
      <c r="H451" s="262"/>
      <c r="I451" s="262"/>
      <c r="J451" s="262"/>
      <c r="K451" s="262"/>
      <c r="L451" s="262"/>
      <c r="M451" s="262"/>
      <c r="N451" s="263"/>
      <c r="O451" s="247"/>
      <c r="P451" s="247"/>
      <c r="Q451" s="247"/>
      <c r="R451" s="247"/>
      <c r="S451" s="247"/>
      <c r="T451" s="247"/>
      <c r="U451" s="248"/>
      <c r="V451" s="246"/>
      <c r="W451" s="247"/>
      <c r="X451" s="247"/>
      <c r="Y451" s="247"/>
      <c r="Z451" s="247"/>
      <c r="AA451" s="247"/>
      <c r="AB451" s="247"/>
      <c r="AC451" s="247"/>
      <c r="AD451" s="248"/>
      <c r="AE451" s="224"/>
      <c r="AF451" s="225"/>
      <c r="AG451" s="225"/>
      <c r="AH451" s="225"/>
      <c r="AI451" s="226"/>
      <c r="AJ451" s="222" t="s">
        <v>119</v>
      </c>
      <c r="AK451" s="222"/>
      <c r="AL451" s="222"/>
      <c r="AM451" s="222"/>
      <c r="AN451" s="222"/>
      <c r="AO451" s="222"/>
      <c r="AP451" s="222"/>
      <c r="AQ451" s="222"/>
      <c r="AR451" s="223"/>
      <c r="AS451" s="267"/>
      <c r="AT451" s="230"/>
      <c r="AU451" s="230"/>
      <c r="AV451" s="230"/>
      <c r="AW451" s="230"/>
      <c r="AX451" s="231"/>
    </row>
    <row r="452" spans="1:50" ht="36" customHeight="1" x14ac:dyDescent="0.55000000000000004">
      <c r="C452" s="261"/>
      <c r="D452" s="262"/>
      <c r="E452" s="262"/>
      <c r="F452" s="262"/>
      <c r="G452" s="262"/>
      <c r="H452" s="262"/>
      <c r="I452" s="262"/>
      <c r="J452" s="262"/>
      <c r="K452" s="262"/>
      <c r="L452" s="262"/>
      <c r="M452" s="262"/>
      <c r="N452" s="263"/>
      <c r="O452" s="243" t="s">
        <v>69</v>
      </c>
      <c r="P452" s="244"/>
      <c r="Q452" s="244"/>
      <c r="R452" s="244"/>
      <c r="S452" s="244"/>
      <c r="T452" s="244"/>
      <c r="U452" s="245"/>
      <c r="V452" s="243" t="s">
        <v>336</v>
      </c>
      <c r="W452" s="244"/>
      <c r="X452" s="244"/>
      <c r="Y452" s="244"/>
      <c r="Z452" s="244"/>
      <c r="AA452" s="244"/>
      <c r="AB452" s="244"/>
      <c r="AC452" s="244"/>
      <c r="AD452" s="245"/>
      <c r="AE452" s="232"/>
      <c r="AF452" s="233"/>
      <c r="AG452" s="233"/>
      <c r="AH452" s="233"/>
      <c r="AI452" s="234"/>
      <c r="AJ452" s="235" t="s">
        <v>83</v>
      </c>
      <c r="AK452" s="235"/>
      <c r="AL452" s="235"/>
      <c r="AM452" s="235"/>
      <c r="AN452" s="235"/>
      <c r="AO452" s="235"/>
      <c r="AP452" s="235"/>
      <c r="AQ452" s="235"/>
      <c r="AR452" s="236"/>
      <c r="AS452" s="237"/>
      <c r="AT452" s="238"/>
      <c r="AU452" s="238"/>
      <c r="AV452" s="238"/>
      <c r="AW452" s="238"/>
      <c r="AX452" s="239"/>
    </row>
    <row r="453" spans="1:50" ht="33" customHeight="1" x14ac:dyDescent="0.55000000000000004">
      <c r="C453" s="261"/>
      <c r="D453" s="262"/>
      <c r="E453" s="262"/>
      <c r="F453" s="262"/>
      <c r="G453" s="262"/>
      <c r="H453" s="262"/>
      <c r="I453" s="262"/>
      <c r="J453" s="262"/>
      <c r="K453" s="262"/>
      <c r="L453" s="262"/>
      <c r="M453" s="262"/>
      <c r="N453" s="263"/>
      <c r="O453" s="261"/>
      <c r="P453" s="262"/>
      <c r="Q453" s="262"/>
      <c r="R453" s="262"/>
      <c r="S453" s="262"/>
      <c r="T453" s="262"/>
      <c r="U453" s="263"/>
      <c r="V453" s="261"/>
      <c r="W453" s="262"/>
      <c r="X453" s="262"/>
      <c r="Y453" s="262"/>
      <c r="Z453" s="262"/>
      <c r="AA453" s="262"/>
      <c r="AB453" s="262"/>
      <c r="AC453" s="262"/>
      <c r="AD453" s="263"/>
      <c r="AE453" s="270"/>
      <c r="AF453" s="271"/>
      <c r="AG453" s="271"/>
      <c r="AH453" s="271"/>
      <c r="AI453" s="272"/>
      <c r="AJ453" s="249" t="s">
        <v>671</v>
      </c>
      <c r="AK453" s="250"/>
      <c r="AL453" s="250"/>
      <c r="AM453" s="250"/>
      <c r="AN453" s="250"/>
      <c r="AO453" s="250"/>
      <c r="AP453" s="250"/>
      <c r="AQ453" s="250"/>
      <c r="AR453" s="251"/>
      <c r="AS453" s="232"/>
      <c r="AT453" s="233"/>
      <c r="AU453" s="233"/>
      <c r="AV453" s="233"/>
      <c r="AW453" s="233"/>
      <c r="AX453" s="234"/>
    </row>
    <row r="454" spans="1:50" ht="15" customHeight="1" x14ac:dyDescent="0.55000000000000004">
      <c r="B454" s="193"/>
      <c r="C454" s="246"/>
      <c r="D454" s="247"/>
      <c r="E454" s="247"/>
      <c r="F454" s="247"/>
      <c r="G454" s="247"/>
      <c r="H454" s="247"/>
      <c r="I454" s="247"/>
      <c r="J454" s="247"/>
      <c r="K454" s="247"/>
      <c r="L454" s="247"/>
      <c r="M454" s="247"/>
      <c r="N454" s="248"/>
      <c r="O454" s="246"/>
      <c r="P454" s="247"/>
      <c r="Q454" s="247"/>
      <c r="R454" s="247"/>
      <c r="S454" s="247"/>
      <c r="T454" s="247"/>
      <c r="U454" s="248"/>
      <c r="V454" s="246"/>
      <c r="W454" s="247"/>
      <c r="X454" s="247"/>
      <c r="Y454" s="247"/>
      <c r="Z454" s="247"/>
      <c r="AA454" s="247"/>
      <c r="AB454" s="247"/>
      <c r="AC454" s="247"/>
      <c r="AD454" s="248"/>
      <c r="AE454" s="224"/>
      <c r="AF454" s="225"/>
      <c r="AG454" s="225"/>
      <c r="AH454" s="225"/>
      <c r="AI454" s="226"/>
      <c r="AJ454" s="252"/>
      <c r="AK454" s="253"/>
      <c r="AL454" s="253"/>
      <c r="AM454" s="253"/>
      <c r="AN454" s="253"/>
      <c r="AO454" s="253"/>
      <c r="AP454" s="253"/>
      <c r="AQ454" s="253"/>
      <c r="AR454" s="254"/>
      <c r="AS454" s="224"/>
      <c r="AT454" s="225"/>
      <c r="AU454" s="225"/>
      <c r="AV454" s="225"/>
      <c r="AW454" s="225"/>
      <c r="AX454" s="226"/>
    </row>
    <row r="455" spans="1:50" x14ac:dyDescent="0.55000000000000004">
      <c r="B455" s="198"/>
      <c r="C455" s="198"/>
    </row>
    <row r="456" spans="1:50" x14ac:dyDescent="0.55000000000000004">
      <c r="B456" s="198"/>
      <c r="C456" s="198"/>
    </row>
    <row r="457" spans="1:50" ht="21" customHeight="1" x14ac:dyDescent="0.55000000000000004">
      <c r="A457" s="265" t="s">
        <v>16</v>
      </c>
      <c r="B457" s="265"/>
      <c r="C457" s="265"/>
      <c r="D457" s="265"/>
      <c r="E457" s="265"/>
      <c r="F457" s="265"/>
      <c r="G457" s="265"/>
      <c r="H457" s="265"/>
      <c r="I457" s="265"/>
      <c r="J457" s="265"/>
      <c r="K457" s="265"/>
      <c r="L457" s="265"/>
      <c r="M457" s="265"/>
      <c r="N457" s="265"/>
      <c r="O457" s="265"/>
      <c r="P457" s="265"/>
      <c r="Q457" s="265"/>
      <c r="R457" s="265"/>
      <c r="S457" s="265"/>
      <c r="T457" s="265"/>
      <c r="U457" s="265"/>
      <c r="V457" s="265"/>
      <c r="W457" s="265"/>
      <c r="X457" s="265"/>
      <c r="Y457" s="265"/>
      <c r="Z457" s="265"/>
      <c r="AA457" s="265"/>
      <c r="AB457" s="265"/>
      <c r="AC457" s="265"/>
      <c r="AD457" s="265"/>
      <c r="AE457" s="265"/>
      <c r="AF457" s="265"/>
      <c r="AG457" s="265"/>
      <c r="AH457" s="265"/>
      <c r="AI457" s="265"/>
      <c r="AJ457" s="265"/>
      <c r="AK457" s="265"/>
      <c r="AL457" s="265"/>
      <c r="AM457" s="265"/>
      <c r="AN457" s="265"/>
      <c r="AO457" s="265"/>
      <c r="AP457" s="265"/>
      <c r="AQ457" s="265"/>
      <c r="AR457" s="265"/>
      <c r="AS457" s="265"/>
      <c r="AT457" s="265"/>
    </row>
    <row r="458" spans="1:50" x14ac:dyDescent="0.55000000000000004">
      <c r="B458" s="198"/>
      <c r="C458" s="198"/>
    </row>
    <row r="459" spans="1:50" ht="24" customHeight="1" x14ac:dyDescent="0.55000000000000004">
      <c r="C459" s="243" t="s">
        <v>126</v>
      </c>
      <c r="D459" s="244"/>
      <c r="E459" s="244"/>
      <c r="F459" s="244"/>
      <c r="G459" s="244"/>
      <c r="H459" s="244"/>
      <c r="I459" s="244"/>
      <c r="J459" s="244"/>
      <c r="K459" s="244"/>
      <c r="L459" s="244"/>
      <c r="M459" s="244"/>
      <c r="N459" s="245"/>
      <c r="O459" s="258" t="s">
        <v>64</v>
      </c>
      <c r="P459" s="235"/>
      <c r="Q459" s="235"/>
      <c r="R459" s="235"/>
      <c r="S459" s="235"/>
      <c r="T459" s="235"/>
      <c r="U459" s="235"/>
      <c r="V459" s="235"/>
      <c r="W459" s="235"/>
      <c r="X459" s="235"/>
      <c r="Y459" s="235"/>
      <c r="Z459" s="237"/>
      <c r="AA459" s="238"/>
      <c r="AB459" s="238"/>
      <c r="AC459" s="238"/>
      <c r="AD459" s="238"/>
      <c r="AE459" s="238"/>
      <c r="AF459" s="238"/>
      <c r="AG459" s="238"/>
      <c r="AH459" s="238"/>
      <c r="AI459" s="238"/>
      <c r="AJ459" s="238"/>
      <c r="AK459" s="238"/>
      <c r="AL459" s="238"/>
      <c r="AM459" s="238"/>
      <c r="AN459" s="238"/>
      <c r="AO459" s="238"/>
      <c r="AP459" s="238"/>
      <c r="AQ459" s="238"/>
      <c r="AR459" s="238"/>
      <c r="AS459" s="238"/>
      <c r="AT459" s="238"/>
      <c r="AU459" s="238"/>
      <c r="AV459" s="238"/>
      <c r="AW459" s="230"/>
      <c r="AX459" s="231"/>
    </row>
    <row r="460" spans="1:50" ht="27" customHeight="1" x14ac:dyDescent="0.55000000000000004">
      <c r="C460" s="261"/>
      <c r="D460" s="262"/>
      <c r="E460" s="262"/>
      <c r="F460" s="262"/>
      <c r="G460" s="262"/>
      <c r="H460" s="262"/>
      <c r="I460" s="262"/>
      <c r="J460" s="262"/>
      <c r="K460" s="262"/>
      <c r="L460" s="262"/>
      <c r="M460" s="262"/>
      <c r="N460" s="263"/>
      <c r="O460" s="258" t="s">
        <v>125</v>
      </c>
      <c r="P460" s="235"/>
      <c r="Q460" s="235"/>
      <c r="R460" s="235"/>
      <c r="S460" s="235"/>
      <c r="T460" s="235"/>
      <c r="U460" s="235"/>
      <c r="V460" s="235"/>
      <c r="W460" s="235"/>
      <c r="X460" s="235"/>
      <c r="Y460" s="235"/>
      <c r="Z460" s="237"/>
      <c r="AA460" s="238"/>
      <c r="AB460" s="238"/>
      <c r="AC460" s="238"/>
      <c r="AD460" s="238"/>
      <c r="AE460" s="238"/>
      <c r="AF460" s="238"/>
      <c r="AG460" s="238"/>
      <c r="AH460" s="238"/>
      <c r="AI460" s="238"/>
      <c r="AJ460" s="238"/>
      <c r="AK460" s="238"/>
      <c r="AL460" s="238"/>
      <c r="AM460" s="238"/>
      <c r="AN460" s="238"/>
      <c r="AO460" s="238"/>
      <c r="AP460" s="238"/>
      <c r="AQ460" s="238"/>
      <c r="AR460" s="238"/>
      <c r="AS460" s="238"/>
      <c r="AT460" s="238"/>
      <c r="AU460" s="238"/>
      <c r="AV460" s="238"/>
      <c r="AW460" s="238"/>
      <c r="AX460" s="239"/>
    </row>
    <row r="461" spans="1:50" ht="33" customHeight="1" x14ac:dyDescent="0.55000000000000004">
      <c r="C461" s="261"/>
      <c r="D461" s="262"/>
      <c r="E461" s="262"/>
      <c r="F461" s="262"/>
      <c r="G461" s="262"/>
      <c r="H461" s="262"/>
      <c r="I461" s="262"/>
      <c r="J461" s="262"/>
      <c r="K461" s="262"/>
      <c r="L461" s="262"/>
      <c r="M461" s="262"/>
      <c r="N461" s="263"/>
      <c r="O461" s="268" t="s">
        <v>127</v>
      </c>
      <c r="P461" s="269"/>
      <c r="Q461" s="269"/>
      <c r="R461" s="269"/>
      <c r="S461" s="269"/>
      <c r="T461" s="269"/>
      <c r="U461" s="269"/>
      <c r="V461" s="269"/>
      <c r="W461" s="269"/>
      <c r="X461" s="269"/>
      <c r="Y461" s="269"/>
      <c r="Z461" s="237"/>
      <c r="AA461" s="238"/>
      <c r="AB461" s="238"/>
      <c r="AC461" s="238"/>
      <c r="AD461" s="238"/>
      <c r="AE461" s="238"/>
      <c r="AF461" s="238"/>
      <c r="AG461" s="238"/>
      <c r="AH461" s="238"/>
      <c r="AI461" s="238"/>
      <c r="AJ461" s="238"/>
      <c r="AK461" s="238"/>
      <c r="AL461" s="238"/>
      <c r="AM461" s="238"/>
      <c r="AN461" s="238"/>
      <c r="AO461" s="238"/>
      <c r="AP461" s="238"/>
      <c r="AQ461" s="238"/>
      <c r="AR461" s="238"/>
      <c r="AS461" s="238"/>
      <c r="AT461" s="238"/>
      <c r="AU461" s="238"/>
      <c r="AV461" s="238"/>
      <c r="AW461" s="238"/>
      <c r="AX461" s="239"/>
    </row>
    <row r="462" spans="1:50" ht="21" customHeight="1" x14ac:dyDescent="0.55000000000000004">
      <c r="C462" s="246"/>
      <c r="D462" s="247"/>
      <c r="E462" s="247"/>
      <c r="F462" s="247"/>
      <c r="G462" s="247"/>
      <c r="H462" s="247"/>
      <c r="I462" s="247"/>
      <c r="J462" s="247"/>
      <c r="K462" s="247"/>
      <c r="L462" s="247"/>
      <c r="M462" s="247"/>
      <c r="N462" s="248"/>
      <c r="O462" s="237" t="s">
        <v>70</v>
      </c>
      <c r="P462" s="238"/>
      <c r="Q462" s="238"/>
      <c r="R462" s="238"/>
      <c r="S462" s="238"/>
      <c r="T462" s="238"/>
      <c r="U462" s="238"/>
      <c r="V462" s="238"/>
      <c r="W462" s="238"/>
      <c r="X462" s="238"/>
      <c r="Y462" s="239"/>
      <c r="Z462" s="237"/>
      <c r="AA462" s="238"/>
      <c r="AB462" s="238"/>
      <c r="AC462" s="238"/>
      <c r="AD462" s="238"/>
      <c r="AE462" s="238"/>
      <c r="AF462" s="238"/>
      <c r="AG462" s="238"/>
      <c r="AH462" s="238"/>
      <c r="AI462" s="238"/>
      <c r="AJ462" s="238"/>
      <c r="AK462" s="238"/>
      <c r="AL462" s="238"/>
      <c r="AM462" s="238"/>
      <c r="AN462" s="238"/>
      <c r="AO462" s="238"/>
      <c r="AP462" s="238"/>
      <c r="AQ462" s="238"/>
      <c r="AR462" s="238"/>
      <c r="AS462" s="238"/>
      <c r="AT462" s="238"/>
      <c r="AU462" s="238"/>
      <c r="AV462" s="238"/>
      <c r="AW462" s="238"/>
      <c r="AX462" s="239"/>
    </row>
    <row r="463" spans="1:50" ht="72" customHeight="1" x14ac:dyDescent="0.55000000000000004">
      <c r="C463" s="243" t="s">
        <v>337</v>
      </c>
      <c r="D463" s="244"/>
      <c r="E463" s="244"/>
      <c r="F463" s="244"/>
      <c r="G463" s="244"/>
      <c r="H463" s="244"/>
      <c r="I463" s="244"/>
      <c r="J463" s="244"/>
      <c r="K463" s="244"/>
      <c r="L463" s="244"/>
      <c r="M463" s="244"/>
      <c r="N463" s="245"/>
      <c r="O463" s="258" t="s">
        <v>67</v>
      </c>
      <c r="P463" s="235"/>
      <c r="Q463" s="235"/>
      <c r="R463" s="235"/>
      <c r="S463" s="235"/>
      <c r="T463" s="235"/>
      <c r="U463" s="235"/>
      <c r="V463" s="235"/>
      <c r="W463" s="235"/>
      <c r="X463" s="235"/>
      <c r="Y463" s="235"/>
      <c r="Z463" s="237"/>
      <c r="AA463" s="238"/>
      <c r="AB463" s="238"/>
      <c r="AC463" s="238"/>
      <c r="AD463" s="238"/>
      <c r="AE463" s="238"/>
      <c r="AF463" s="238"/>
      <c r="AG463" s="238"/>
      <c r="AH463" s="238"/>
      <c r="AI463" s="238"/>
      <c r="AJ463" s="238"/>
      <c r="AK463" s="238"/>
      <c r="AL463" s="238"/>
      <c r="AM463" s="238"/>
      <c r="AN463" s="238"/>
      <c r="AO463" s="238"/>
      <c r="AP463" s="238"/>
      <c r="AQ463" s="238"/>
      <c r="AR463" s="238"/>
      <c r="AS463" s="238"/>
      <c r="AT463" s="238"/>
      <c r="AU463" s="238"/>
      <c r="AV463" s="238"/>
      <c r="AW463" s="238"/>
      <c r="AX463" s="239"/>
    </row>
    <row r="464" spans="1:50" ht="39" customHeight="1" x14ac:dyDescent="0.55000000000000004">
      <c r="C464" s="261"/>
      <c r="D464" s="262"/>
      <c r="E464" s="262"/>
      <c r="F464" s="262"/>
      <c r="G464" s="262"/>
      <c r="H464" s="262"/>
      <c r="I464" s="262"/>
      <c r="J464" s="262"/>
      <c r="K464" s="262"/>
      <c r="L464" s="262"/>
      <c r="M464" s="262"/>
      <c r="N464" s="263"/>
      <c r="O464" s="243" t="s">
        <v>68</v>
      </c>
      <c r="P464" s="244"/>
      <c r="Q464" s="244"/>
      <c r="R464" s="244"/>
      <c r="S464" s="244"/>
      <c r="T464" s="244"/>
      <c r="U464" s="245"/>
      <c r="V464" s="243" t="s">
        <v>120</v>
      </c>
      <c r="W464" s="244"/>
      <c r="X464" s="244"/>
      <c r="Y464" s="244"/>
      <c r="Z464" s="244"/>
      <c r="AA464" s="244"/>
      <c r="AB464" s="244"/>
      <c r="AC464" s="244"/>
      <c r="AD464" s="245"/>
      <c r="AE464" s="232"/>
      <c r="AF464" s="233"/>
      <c r="AG464" s="233"/>
      <c r="AH464" s="233"/>
      <c r="AI464" s="234"/>
      <c r="AJ464" s="235" t="s">
        <v>83</v>
      </c>
      <c r="AK464" s="235"/>
      <c r="AL464" s="235"/>
      <c r="AM464" s="235"/>
      <c r="AN464" s="235"/>
      <c r="AO464" s="235"/>
      <c r="AP464" s="235"/>
      <c r="AQ464" s="235"/>
      <c r="AR464" s="236"/>
      <c r="AS464" s="237"/>
      <c r="AT464" s="238"/>
      <c r="AU464" s="238"/>
      <c r="AV464" s="238"/>
      <c r="AW464" s="238"/>
      <c r="AX464" s="239"/>
    </row>
    <row r="465" spans="1:50" ht="60" customHeight="1" x14ac:dyDescent="0.55000000000000004">
      <c r="C465" s="261"/>
      <c r="D465" s="262"/>
      <c r="E465" s="262"/>
      <c r="F465" s="262"/>
      <c r="G465" s="262"/>
      <c r="H465" s="262"/>
      <c r="I465" s="262"/>
      <c r="J465" s="262"/>
      <c r="K465" s="262"/>
      <c r="L465" s="262"/>
      <c r="M465" s="262"/>
      <c r="N465" s="263"/>
      <c r="O465" s="246"/>
      <c r="P465" s="247"/>
      <c r="Q465" s="247"/>
      <c r="R465" s="247"/>
      <c r="S465" s="247"/>
      <c r="T465" s="247"/>
      <c r="U465" s="248"/>
      <c r="V465" s="246"/>
      <c r="W465" s="247"/>
      <c r="X465" s="247"/>
      <c r="Y465" s="247"/>
      <c r="Z465" s="247"/>
      <c r="AA465" s="247"/>
      <c r="AB465" s="247"/>
      <c r="AC465" s="247"/>
      <c r="AD465" s="248"/>
      <c r="AE465" s="224"/>
      <c r="AF465" s="225"/>
      <c r="AG465" s="225"/>
      <c r="AH465" s="225"/>
      <c r="AI465" s="226"/>
      <c r="AJ465" s="222" t="s">
        <v>119</v>
      </c>
      <c r="AK465" s="222"/>
      <c r="AL465" s="222"/>
      <c r="AM465" s="222"/>
      <c r="AN465" s="222"/>
      <c r="AO465" s="222"/>
      <c r="AP465" s="222"/>
      <c r="AQ465" s="222"/>
      <c r="AR465" s="223"/>
      <c r="AS465" s="267"/>
      <c r="AT465" s="230"/>
      <c r="AU465" s="230"/>
      <c r="AV465" s="230"/>
      <c r="AW465" s="230"/>
      <c r="AX465" s="231"/>
    </row>
    <row r="466" spans="1:50" ht="42" customHeight="1" x14ac:dyDescent="0.55000000000000004">
      <c r="C466" s="261"/>
      <c r="D466" s="262"/>
      <c r="E466" s="262"/>
      <c r="F466" s="262"/>
      <c r="G466" s="262"/>
      <c r="H466" s="262"/>
      <c r="I466" s="262"/>
      <c r="J466" s="262"/>
      <c r="K466" s="262"/>
      <c r="L466" s="262"/>
      <c r="M466" s="262"/>
      <c r="N466" s="263"/>
      <c r="O466" s="243" t="s">
        <v>69</v>
      </c>
      <c r="P466" s="244"/>
      <c r="Q466" s="244"/>
      <c r="R466" s="244"/>
      <c r="S466" s="244"/>
      <c r="T466" s="244"/>
      <c r="U466" s="245"/>
      <c r="V466" s="243" t="s">
        <v>336</v>
      </c>
      <c r="W466" s="244"/>
      <c r="X466" s="244"/>
      <c r="Y466" s="244"/>
      <c r="Z466" s="244"/>
      <c r="AA466" s="244"/>
      <c r="AB466" s="244"/>
      <c r="AC466" s="244"/>
      <c r="AD466" s="245"/>
      <c r="AE466" s="249"/>
      <c r="AF466" s="250"/>
      <c r="AG466" s="250"/>
      <c r="AH466" s="250"/>
      <c r="AI466" s="251"/>
      <c r="AJ466" s="235" t="s">
        <v>83</v>
      </c>
      <c r="AK466" s="235"/>
      <c r="AL466" s="235"/>
      <c r="AM466" s="235"/>
      <c r="AN466" s="235"/>
      <c r="AO466" s="235"/>
      <c r="AP466" s="235"/>
      <c r="AQ466" s="235"/>
      <c r="AR466" s="236"/>
      <c r="AS466" s="237"/>
      <c r="AT466" s="238"/>
      <c r="AU466" s="238"/>
      <c r="AV466" s="238"/>
      <c r="AW466" s="238"/>
      <c r="AX466" s="239"/>
    </row>
    <row r="467" spans="1:50" ht="42" customHeight="1" x14ac:dyDescent="0.55000000000000004">
      <c r="C467" s="246"/>
      <c r="D467" s="247"/>
      <c r="E467" s="247"/>
      <c r="F467" s="247"/>
      <c r="G467" s="247"/>
      <c r="H467" s="247"/>
      <c r="I467" s="247"/>
      <c r="J467" s="247"/>
      <c r="K467" s="247"/>
      <c r="L467" s="247"/>
      <c r="M467" s="247"/>
      <c r="N467" s="248"/>
      <c r="O467" s="246"/>
      <c r="P467" s="247"/>
      <c r="Q467" s="247"/>
      <c r="R467" s="247"/>
      <c r="S467" s="247"/>
      <c r="T467" s="247"/>
      <c r="U467" s="248"/>
      <c r="V467" s="246"/>
      <c r="W467" s="247"/>
      <c r="X467" s="247"/>
      <c r="Y467" s="247"/>
      <c r="Z467" s="247"/>
      <c r="AA467" s="247"/>
      <c r="AB467" s="247"/>
      <c r="AC467" s="247"/>
      <c r="AD467" s="248"/>
      <c r="AE467" s="252"/>
      <c r="AF467" s="253"/>
      <c r="AG467" s="253"/>
      <c r="AH467" s="253"/>
      <c r="AI467" s="254"/>
      <c r="AJ467" s="221" t="s">
        <v>672</v>
      </c>
      <c r="AK467" s="222"/>
      <c r="AL467" s="222"/>
      <c r="AM467" s="222"/>
      <c r="AN467" s="222"/>
      <c r="AO467" s="222"/>
      <c r="AP467" s="222"/>
      <c r="AQ467" s="222"/>
      <c r="AR467" s="223"/>
      <c r="AS467" s="237"/>
      <c r="AT467" s="238"/>
      <c r="AU467" s="238"/>
      <c r="AV467" s="238"/>
      <c r="AW467" s="238"/>
      <c r="AX467" s="239"/>
    </row>
    <row r="468" spans="1:50" hidden="1" x14ac:dyDescent="0.55000000000000004">
      <c r="B468" s="193"/>
      <c r="C468" s="193"/>
      <c r="D468" s="193"/>
      <c r="E468" s="193"/>
      <c r="F468" s="193"/>
      <c r="G468" s="193"/>
      <c r="H468" s="193"/>
      <c r="I468" s="193"/>
    </row>
    <row r="469" spans="1:50" ht="15" customHeight="1" x14ac:dyDescent="0.55000000000000004">
      <c r="B469" s="264"/>
      <c r="C469" s="264"/>
      <c r="D469" s="264"/>
      <c r="E469" s="264"/>
      <c r="F469" s="264"/>
      <c r="G469" s="264"/>
      <c r="H469" s="264"/>
      <c r="I469" s="264"/>
      <c r="J469" s="264"/>
      <c r="K469" s="264"/>
      <c r="L469" s="264"/>
      <c r="M469" s="264"/>
      <c r="N469" s="264"/>
      <c r="O469" s="264"/>
      <c r="P469" s="264"/>
      <c r="Q469" s="264"/>
      <c r="R469" s="264"/>
      <c r="S469" s="264"/>
      <c r="T469" s="264"/>
      <c r="U469" s="264"/>
      <c r="V469" s="264"/>
      <c r="W469" s="264"/>
      <c r="X469" s="264"/>
      <c r="Y469" s="264"/>
      <c r="Z469" s="264"/>
      <c r="AA469" s="264"/>
      <c r="AB469" s="264"/>
      <c r="AC469" s="264"/>
      <c r="AD469" s="264"/>
      <c r="AE469" s="264"/>
      <c r="AF469" s="264"/>
      <c r="AG469" s="264"/>
      <c r="AH469" s="264"/>
      <c r="AI469" s="264"/>
      <c r="AJ469" s="264"/>
      <c r="AK469" s="264"/>
      <c r="AL469" s="264"/>
      <c r="AM469" s="264"/>
      <c r="AN469" s="264"/>
      <c r="AO469" s="264"/>
      <c r="AP469" s="264"/>
      <c r="AQ469" s="264"/>
      <c r="AR469" s="264"/>
      <c r="AS469" s="264"/>
      <c r="AT469" s="264"/>
    </row>
    <row r="470" spans="1:50" ht="21" customHeight="1" x14ac:dyDescent="0.55000000000000004">
      <c r="A470" s="265" t="s">
        <v>17</v>
      </c>
      <c r="B470" s="265"/>
      <c r="C470" s="265"/>
      <c r="D470" s="265"/>
      <c r="E470" s="265"/>
      <c r="F470" s="265"/>
      <c r="G470" s="265"/>
      <c r="H470" s="265"/>
      <c r="I470" s="265"/>
      <c r="J470" s="265"/>
      <c r="K470" s="265"/>
      <c r="L470" s="265"/>
      <c r="M470" s="265"/>
      <c r="N470" s="265"/>
      <c r="O470" s="265"/>
      <c r="P470" s="265"/>
      <c r="Q470" s="265"/>
      <c r="R470" s="265"/>
      <c r="S470" s="265"/>
      <c r="T470" s="265"/>
      <c r="U470" s="265"/>
      <c r="V470" s="265"/>
      <c r="W470" s="265"/>
      <c r="X470" s="265"/>
      <c r="Y470" s="265"/>
      <c r="Z470" s="265"/>
      <c r="AA470" s="265"/>
      <c r="AB470" s="265"/>
      <c r="AC470" s="265"/>
      <c r="AD470" s="265"/>
      <c r="AE470" s="265"/>
      <c r="AF470" s="265"/>
      <c r="AG470" s="265"/>
      <c r="AH470" s="265"/>
      <c r="AI470" s="265"/>
      <c r="AJ470" s="265"/>
      <c r="AK470" s="265"/>
      <c r="AL470" s="265"/>
      <c r="AM470" s="265"/>
      <c r="AN470" s="265"/>
      <c r="AO470" s="265"/>
      <c r="AP470" s="265"/>
      <c r="AQ470" s="265"/>
      <c r="AR470" s="265"/>
      <c r="AS470" s="265"/>
      <c r="AT470" s="265"/>
    </row>
    <row r="471" spans="1:50" x14ac:dyDescent="0.55000000000000004">
      <c r="B471" s="264"/>
      <c r="C471" s="266"/>
      <c r="D471" s="266"/>
      <c r="E471" s="266"/>
      <c r="F471" s="266"/>
      <c r="G471" s="266"/>
      <c r="H471" s="266"/>
      <c r="I471" s="266"/>
      <c r="J471" s="266"/>
      <c r="K471" s="266"/>
      <c r="L471" s="266"/>
      <c r="M471" s="266"/>
      <c r="N471" s="266"/>
      <c r="O471" s="266"/>
      <c r="P471" s="266"/>
      <c r="Q471" s="266"/>
      <c r="R471" s="266"/>
      <c r="S471" s="266"/>
      <c r="T471" s="266"/>
      <c r="U471" s="266"/>
      <c r="V471" s="266"/>
      <c r="W471" s="266"/>
      <c r="X471" s="266"/>
      <c r="Y471" s="266"/>
      <c r="Z471" s="266"/>
      <c r="AA471" s="266"/>
      <c r="AB471" s="266"/>
      <c r="AC471" s="266"/>
      <c r="AD471" s="266"/>
      <c r="AE471" s="266"/>
      <c r="AF471" s="266"/>
      <c r="AG471" s="266"/>
      <c r="AH471" s="266"/>
      <c r="AI471" s="266"/>
      <c r="AJ471" s="266"/>
      <c r="AK471" s="266"/>
      <c r="AL471" s="266"/>
      <c r="AM471" s="266"/>
      <c r="AN471" s="266"/>
      <c r="AO471" s="266"/>
      <c r="AP471" s="266"/>
      <c r="AQ471" s="266"/>
      <c r="AR471" s="266"/>
      <c r="AS471" s="266"/>
      <c r="AT471" s="266"/>
    </row>
    <row r="472" spans="1:50" ht="24" customHeight="1" x14ac:dyDescent="0.55000000000000004">
      <c r="B472" s="199"/>
      <c r="C472" s="243" t="s">
        <v>128</v>
      </c>
      <c r="D472" s="244"/>
      <c r="E472" s="244"/>
      <c r="F472" s="244"/>
      <c r="G472" s="244"/>
      <c r="H472" s="244"/>
      <c r="I472" s="244"/>
      <c r="J472" s="244"/>
      <c r="K472" s="244"/>
      <c r="L472" s="244"/>
      <c r="M472" s="244"/>
      <c r="N472" s="245"/>
      <c r="O472" s="258" t="s">
        <v>64</v>
      </c>
      <c r="P472" s="235"/>
      <c r="Q472" s="235"/>
      <c r="R472" s="235"/>
      <c r="S472" s="235"/>
      <c r="T472" s="235"/>
      <c r="U472" s="235"/>
      <c r="V472" s="235"/>
      <c r="W472" s="235"/>
      <c r="X472" s="235"/>
      <c r="Y472" s="235"/>
      <c r="Z472" s="237"/>
      <c r="AA472" s="238"/>
      <c r="AB472" s="238"/>
      <c r="AC472" s="238"/>
      <c r="AD472" s="238"/>
      <c r="AE472" s="238"/>
      <c r="AF472" s="238"/>
      <c r="AG472" s="238"/>
      <c r="AH472" s="238"/>
      <c r="AI472" s="238"/>
      <c r="AJ472" s="238"/>
      <c r="AK472" s="238"/>
      <c r="AL472" s="238"/>
      <c r="AM472" s="238"/>
      <c r="AN472" s="238"/>
      <c r="AO472" s="238"/>
      <c r="AP472" s="238"/>
      <c r="AQ472" s="238"/>
      <c r="AR472" s="238"/>
      <c r="AS472" s="238"/>
      <c r="AT472" s="238"/>
      <c r="AU472" s="238"/>
      <c r="AV472" s="238"/>
      <c r="AW472" s="230"/>
      <c r="AX472" s="231"/>
    </row>
    <row r="473" spans="1:50" ht="27" customHeight="1" x14ac:dyDescent="0.55000000000000004">
      <c r="C473" s="261"/>
      <c r="D473" s="262"/>
      <c r="E473" s="262"/>
      <c r="F473" s="262"/>
      <c r="G473" s="262"/>
      <c r="H473" s="262"/>
      <c r="I473" s="262"/>
      <c r="J473" s="262"/>
      <c r="K473" s="262"/>
      <c r="L473" s="262"/>
      <c r="M473" s="262"/>
      <c r="N473" s="263"/>
      <c r="O473" s="258" t="s">
        <v>125</v>
      </c>
      <c r="P473" s="235"/>
      <c r="Q473" s="235"/>
      <c r="R473" s="235"/>
      <c r="S473" s="235"/>
      <c r="T473" s="235"/>
      <c r="U473" s="235"/>
      <c r="V473" s="235"/>
      <c r="W473" s="235"/>
      <c r="X473" s="235"/>
      <c r="Y473" s="235"/>
      <c r="Z473" s="237"/>
      <c r="AA473" s="238"/>
      <c r="AB473" s="238"/>
      <c r="AC473" s="238"/>
      <c r="AD473" s="238"/>
      <c r="AE473" s="238"/>
      <c r="AF473" s="238"/>
      <c r="AG473" s="238"/>
      <c r="AH473" s="238"/>
      <c r="AI473" s="238"/>
      <c r="AJ473" s="238"/>
      <c r="AK473" s="238"/>
      <c r="AL473" s="238"/>
      <c r="AM473" s="238"/>
      <c r="AN473" s="238"/>
      <c r="AO473" s="238"/>
      <c r="AP473" s="238"/>
      <c r="AQ473" s="238"/>
      <c r="AR473" s="238"/>
      <c r="AS473" s="238"/>
      <c r="AT473" s="238"/>
      <c r="AU473" s="238"/>
      <c r="AV473" s="238"/>
      <c r="AW473" s="238"/>
      <c r="AX473" s="239"/>
    </row>
    <row r="474" spans="1:50" ht="27" customHeight="1" x14ac:dyDescent="0.55000000000000004">
      <c r="C474" s="261"/>
      <c r="D474" s="262"/>
      <c r="E474" s="262"/>
      <c r="F474" s="262"/>
      <c r="G474" s="262"/>
      <c r="H474" s="262"/>
      <c r="I474" s="262"/>
      <c r="J474" s="262"/>
      <c r="K474" s="262"/>
      <c r="L474" s="262"/>
      <c r="M474" s="262"/>
      <c r="N474" s="263"/>
      <c r="O474" s="259" t="s">
        <v>71</v>
      </c>
      <c r="P474" s="260"/>
      <c r="Q474" s="260"/>
      <c r="R474" s="260"/>
      <c r="S474" s="260"/>
      <c r="T474" s="260"/>
      <c r="U474" s="260"/>
      <c r="V474" s="260"/>
      <c r="W474" s="260"/>
      <c r="X474" s="260"/>
      <c r="Y474" s="260"/>
      <c r="Z474" s="237"/>
      <c r="AA474" s="238"/>
      <c r="AB474" s="238"/>
      <c r="AC474" s="238"/>
      <c r="AD474" s="238"/>
      <c r="AE474" s="238"/>
      <c r="AF474" s="238"/>
      <c r="AG474" s="238"/>
      <c r="AH474" s="238"/>
      <c r="AI474" s="238"/>
      <c r="AJ474" s="238"/>
      <c r="AK474" s="238"/>
      <c r="AL474" s="238"/>
      <c r="AM474" s="238"/>
      <c r="AN474" s="238"/>
      <c r="AO474" s="238"/>
      <c r="AP474" s="238"/>
      <c r="AQ474" s="238"/>
      <c r="AR474" s="238"/>
      <c r="AS474" s="238"/>
      <c r="AT474" s="238"/>
      <c r="AU474" s="238"/>
      <c r="AV474" s="238"/>
      <c r="AW474" s="238"/>
      <c r="AX474" s="239"/>
    </row>
    <row r="475" spans="1:50" ht="72" customHeight="1" x14ac:dyDescent="0.55000000000000004">
      <c r="C475" s="243" t="s">
        <v>337</v>
      </c>
      <c r="D475" s="244"/>
      <c r="E475" s="244"/>
      <c r="F475" s="244"/>
      <c r="G475" s="244"/>
      <c r="H475" s="244"/>
      <c r="I475" s="244"/>
      <c r="J475" s="244"/>
      <c r="K475" s="244"/>
      <c r="L475" s="244"/>
      <c r="M475" s="244"/>
      <c r="N475" s="245"/>
      <c r="O475" s="258" t="s">
        <v>67</v>
      </c>
      <c r="P475" s="235"/>
      <c r="Q475" s="235"/>
      <c r="R475" s="235"/>
      <c r="S475" s="235"/>
      <c r="T475" s="235"/>
      <c r="U475" s="235"/>
      <c r="V475" s="235"/>
      <c r="W475" s="235"/>
      <c r="X475" s="235"/>
      <c r="Y475" s="235"/>
      <c r="Z475" s="237"/>
      <c r="AA475" s="238"/>
      <c r="AB475" s="238"/>
      <c r="AC475" s="238"/>
      <c r="AD475" s="238"/>
      <c r="AE475" s="238"/>
      <c r="AF475" s="238"/>
      <c r="AG475" s="238"/>
      <c r="AH475" s="238"/>
      <c r="AI475" s="238"/>
      <c r="AJ475" s="238"/>
      <c r="AK475" s="238"/>
      <c r="AL475" s="238"/>
      <c r="AM475" s="238"/>
      <c r="AN475" s="238"/>
      <c r="AO475" s="238"/>
      <c r="AP475" s="238"/>
      <c r="AQ475" s="238"/>
      <c r="AR475" s="238"/>
      <c r="AS475" s="238"/>
      <c r="AT475" s="238"/>
      <c r="AU475" s="238"/>
      <c r="AV475" s="238"/>
      <c r="AW475" s="238"/>
      <c r="AX475" s="239"/>
    </row>
    <row r="476" spans="1:50" ht="39" customHeight="1" x14ac:dyDescent="0.55000000000000004">
      <c r="C476" s="261"/>
      <c r="D476" s="262"/>
      <c r="E476" s="262"/>
      <c r="F476" s="262"/>
      <c r="G476" s="262"/>
      <c r="H476" s="262"/>
      <c r="I476" s="262"/>
      <c r="J476" s="262"/>
      <c r="K476" s="262"/>
      <c r="L476" s="262"/>
      <c r="M476" s="262"/>
      <c r="N476" s="263"/>
      <c r="O476" s="243" t="s">
        <v>68</v>
      </c>
      <c r="P476" s="244"/>
      <c r="Q476" s="244"/>
      <c r="R476" s="244"/>
      <c r="S476" s="244"/>
      <c r="T476" s="244"/>
      <c r="U476" s="245"/>
      <c r="V476" s="243" t="s">
        <v>120</v>
      </c>
      <c r="W476" s="244"/>
      <c r="X476" s="244"/>
      <c r="Y476" s="244"/>
      <c r="Z476" s="244"/>
      <c r="AA476" s="244"/>
      <c r="AB476" s="244"/>
      <c r="AC476" s="244"/>
      <c r="AD476" s="245"/>
      <c r="AE476" s="232"/>
      <c r="AF476" s="233"/>
      <c r="AG476" s="233"/>
      <c r="AH476" s="233"/>
      <c r="AI476" s="234"/>
      <c r="AJ476" s="235" t="s">
        <v>83</v>
      </c>
      <c r="AK476" s="235"/>
      <c r="AL476" s="235"/>
      <c r="AM476" s="235"/>
      <c r="AN476" s="235"/>
      <c r="AO476" s="235"/>
      <c r="AP476" s="235"/>
      <c r="AQ476" s="235"/>
      <c r="AR476" s="236"/>
      <c r="AS476" s="237"/>
      <c r="AT476" s="238"/>
      <c r="AU476" s="238"/>
      <c r="AV476" s="238"/>
      <c r="AW476" s="238"/>
      <c r="AX476" s="239"/>
    </row>
    <row r="477" spans="1:50" ht="60" customHeight="1" x14ac:dyDescent="0.55000000000000004">
      <c r="C477" s="261"/>
      <c r="D477" s="262"/>
      <c r="E477" s="262"/>
      <c r="F477" s="262"/>
      <c r="G477" s="262"/>
      <c r="H477" s="262"/>
      <c r="I477" s="262"/>
      <c r="J477" s="262"/>
      <c r="K477" s="262"/>
      <c r="L477" s="262"/>
      <c r="M477" s="262"/>
      <c r="N477" s="263"/>
      <c r="O477" s="246"/>
      <c r="P477" s="247"/>
      <c r="Q477" s="247"/>
      <c r="R477" s="247"/>
      <c r="S477" s="247"/>
      <c r="T477" s="247"/>
      <c r="U477" s="248"/>
      <c r="V477" s="246"/>
      <c r="W477" s="247"/>
      <c r="X477" s="247"/>
      <c r="Y477" s="247"/>
      <c r="Z477" s="247"/>
      <c r="AA477" s="247"/>
      <c r="AB477" s="247"/>
      <c r="AC477" s="247"/>
      <c r="AD477" s="248"/>
      <c r="AE477" s="224"/>
      <c r="AF477" s="225"/>
      <c r="AG477" s="225"/>
      <c r="AH477" s="225"/>
      <c r="AI477" s="226"/>
      <c r="AJ477" s="222" t="s">
        <v>119</v>
      </c>
      <c r="AK477" s="222"/>
      <c r="AL477" s="222"/>
      <c r="AM477" s="222"/>
      <c r="AN477" s="222"/>
      <c r="AO477" s="222"/>
      <c r="AP477" s="222"/>
      <c r="AQ477" s="222"/>
      <c r="AR477" s="223"/>
      <c r="AS477" s="240"/>
      <c r="AT477" s="241"/>
      <c r="AU477" s="241"/>
      <c r="AV477" s="241"/>
      <c r="AW477" s="241"/>
      <c r="AX477" s="242"/>
    </row>
    <row r="478" spans="1:50" ht="42" customHeight="1" x14ac:dyDescent="0.55000000000000004">
      <c r="C478" s="261"/>
      <c r="D478" s="262"/>
      <c r="E478" s="262"/>
      <c r="F478" s="262"/>
      <c r="G478" s="262"/>
      <c r="H478" s="262"/>
      <c r="I478" s="262"/>
      <c r="J478" s="262"/>
      <c r="K478" s="262"/>
      <c r="L478" s="262"/>
      <c r="M478" s="262"/>
      <c r="N478" s="263"/>
      <c r="O478" s="243" t="s">
        <v>69</v>
      </c>
      <c r="P478" s="244"/>
      <c r="Q478" s="244"/>
      <c r="R478" s="244"/>
      <c r="S478" s="244"/>
      <c r="T478" s="244"/>
      <c r="U478" s="245"/>
      <c r="V478" s="243" t="s">
        <v>336</v>
      </c>
      <c r="W478" s="244"/>
      <c r="X478" s="244"/>
      <c r="Y478" s="244"/>
      <c r="Z478" s="244"/>
      <c r="AA478" s="244"/>
      <c r="AB478" s="244"/>
      <c r="AC478" s="244"/>
      <c r="AD478" s="245"/>
      <c r="AE478" s="249"/>
      <c r="AF478" s="250"/>
      <c r="AG478" s="250"/>
      <c r="AH478" s="250"/>
      <c r="AI478" s="251"/>
      <c r="AJ478" s="235" t="s">
        <v>83</v>
      </c>
      <c r="AK478" s="235"/>
      <c r="AL478" s="235"/>
      <c r="AM478" s="235"/>
      <c r="AN478" s="235"/>
      <c r="AO478" s="235"/>
      <c r="AP478" s="235"/>
      <c r="AQ478" s="235"/>
      <c r="AR478" s="235"/>
      <c r="AS478" s="255"/>
      <c r="AT478" s="256"/>
      <c r="AU478" s="256"/>
      <c r="AV478" s="256"/>
      <c r="AW478" s="256"/>
      <c r="AX478" s="257"/>
    </row>
    <row r="479" spans="1:50" ht="42" customHeight="1" x14ac:dyDescent="0.55000000000000004">
      <c r="B479" s="220"/>
      <c r="C479" s="246"/>
      <c r="D479" s="247"/>
      <c r="E479" s="247"/>
      <c r="F479" s="247"/>
      <c r="G479" s="247"/>
      <c r="H479" s="247"/>
      <c r="I479" s="247"/>
      <c r="J479" s="247"/>
      <c r="K479" s="247"/>
      <c r="L479" s="247"/>
      <c r="M479" s="247"/>
      <c r="N479" s="248"/>
      <c r="O479" s="246"/>
      <c r="P479" s="247"/>
      <c r="Q479" s="247"/>
      <c r="R479" s="247"/>
      <c r="S479" s="247"/>
      <c r="T479" s="247"/>
      <c r="U479" s="248"/>
      <c r="V479" s="246"/>
      <c r="W479" s="247"/>
      <c r="X479" s="247"/>
      <c r="Y479" s="247"/>
      <c r="Z479" s="247"/>
      <c r="AA479" s="247"/>
      <c r="AB479" s="247"/>
      <c r="AC479" s="247"/>
      <c r="AD479" s="248"/>
      <c r="AE479" s="252"/>
      <c r="AF479" s="253"/>
      <c r="AG479" s="253"/>
      <c r="AH479" s="253"/>
      <c r="AI479" s="254"/>
      <c r="AJ479" s="221" t="s">
        <v>672</v>
      </c>
      <c r="AK479" s="222"/>
      <c r="AL479" s="222"/>
      <c r="AM479" s="222"/>
      <c r="AN479" s="222"/>
      <c r="AO479" s="222"/>
      <c r="AP479" s="222"/>
      <c r="AQ479" s="222"/>
      <c r="AR479" s="223"/>
      <c r="AS479" s="224"/>
      <c r="AT479" s="225"/>
      <c r="AU479" s="225"/>
      <c r="AV479" s="225"/>
      <c r="AW479" s="225"/>
      <c r="AX479" s="226"/>
    </row>
    <row r="480" spans="1:50" x14ac:dyDescent="0.55000000000000004">
      <c r="B480" s="220"/>
      <c r="C480" s="214"/>
      <c r="D480" s="214"/>
      <c r="E480" s="214"/>
      <c r="F480" s="214"/>
      <c r="G480" s="214"/>
      <c r="H480" s="214"/>
      <c r="I480" s="214"/>
      <c r="J480" s="214"/>
      <c r="K480" s="214"/>
      <c r="L480" s="214"/>
      <c r="M480" s="214"/>
      <c r="N480" s="214"/>
      <c r="O480" s="217"/>
      <c r="P480" s="217"/>
      <c r="Q480" s="217"/>
      <c r="R480" s="217"/>
      <c r="S480" s="217"/>
      <c r="T480" s="217"/>
      <c r="U480" s="217"/>
      <c r="V480" s="217"/>
      <c r="W480" s="217"/>
      <c r="X480" s="217"/>
      <c r="Y480" s="217"/>
      <c r="Z480" s="217"/>
      <c r="AA480" s="217"/>
      <c r="AB480" s="217"/>
      <c r="AC480" s="217"/>
      <c r="AD480" s="217"/>
      <c r="AE480" s="217"/>
      <c r="AF480" s="217"/>
      <c r="AG480" s="217"/>
      <c r="AH480" s="217"/>
      <c r="AI480" s="217"/>
      <c r="AJ480" s="217"/>
      <c r="AK480" s="217"/>
      <c r="AL480" s="217"/>
      <c r="AM480" s="217"/>
      <c r="AN480" s="217"/>
      <c r="AO480" s="217"/>
      <c r="AP480" s="217"/>
      <c r="AQ480" s="217"/>
      <c r="AR480" s="217"/>
      <c r="AS480" s="215"/>
      <c r="AT480" s="215"/>
      <c r="AU480" s="215"/>
      <c r="AV480" s="215"/>
      <c r="AW480" s="215"/>
      <c r="AX480" s="215"/>
    </row>
    <row r="481" spans="2:46" ht="14.25" customHeight="1" x14ac:dyDescent="0.55000000000000004">
      <c r="B481" s="227" t="s">
        <v>72</v>
      </c>
      <c r="C481" s="227"/>
      <c r="D481" s="227"/>
      <c r="E481" s="227"/>
      <c r="F481" s="227"/>
      <c r="G481" s="227"/>
      <c r="H481" s="227"/>
      <c r="I481" s="227"/>
      <c r="J481" s="227"/>
      <c r="K481" s="227"/>
      <c r="L481" s="227"/>
      <c r="M481" s="227"/>
      <c r="N481" s="227"/>
      <c r="O481" s="227"/>
      <c r="P481" s="227"/>
      <c r="Q481" s="227"/>
      <c r="R481" s="227"/>
      <c r="S481" s="227"/>
      <c r="T481" s="227"/>
      <c r="U481" s="227"/>
      <c r="V481" s="227"/>
      <c r="W481" s="227"/>
      <c r="X481" s="227"/>
      <c r="Y481" s="227"/>
      <c r="Z481" s="227"/>
      <c r="AA481" s="227"/>
      <c r="AB481" s="227"/>
      <c r="AC481" s="227"/>
      <c r="AD481" s="227"/>
      <c r="AE481" s="227"/>
      <c r="AF481" s="227"/>
      <c r="AG481" s="227"/>
      <c r="AH481" s="227"/>
      <c r="AI481" s="227"/>
      <c r="AJ481" s="227"/>
      <c r="AK481" s="227"/>
      <c r="AL481" s="227"/>
      <c r="AM481" s="227"/>
      <c r="AN481" s="227"/>
      <c r="AO481" s="227"/>
      <c r="AP481" s="227"/>
      <c r="AQ481" s="227"/>
      <c r="AR481" s="227"/>
      <c r="AS481" s="227"/>
      <c r="AT481" s="227"/>
    </row>
    <row r="482" spans="2:46" x14ac:dyDescent="0.55000000000000004">
      <c r="B482" s="215"/>
      <c r="C482" s="215"/>
    </row>
  </sheetData>
  <sheetProtection sheet="1" objects="1" scenarios="1" selectLockedCells="1"/>
  <mergeCells count="847">
    <mergeCell ref="C5:P5"/>
    <mergeCell ref="Q5:AX5"/>
    <mergeCell ref="C6:P6"/>
    <mergeCell ref="Q6:AX6"/>
    <mergeCell ref="B7:Y7"/>
    <mergeCell ref="A8:AW8"/>
    <mergeCell ref="A1:AX1"/>
    <mergeCell ref="A2:AX2"/>
    <mergeCell ref="C3:J4"/>
    <mergeCell ref="K3:P3"/>
    <mergeCell ref="Q3:AX3"/>
    <mergeCell ref="K4:P4"/>
    <mergeCell ref="Q4:AX4"/>
    <mergeCell ref="C15:K17"/>
    <mergeCell ref="L15:AX15"/>
    <mergeCell ref="L16:AX16"/>
    <mergeCell ref="L17:AX17"/>
    <mergeCell ref="C18:K20"/>
    <mergeCell ref="L18:AX18"/>
    <mergeCell ref="L19:AX19"/>
    <mergeCell ref="L20:AX20"/>
    <mergeCell ref="A9:AX9"/>
    <mergeCell ref="A10:AW10"/>
    <mergeCell ref="C11:K11"/>
    <mergeCell ref="L11:AX11"/>
    <mergeCell ref="C12:K14"/>
    <mergeCell ref="L12:AX12"/>
    <mergeCell ref="L13:AX13"/>
    <mergeCell ref="L14:AX14"/>
    <mergeCell ref="C21:K24"/>
    <mergeCell ref="L21:AX21"/>
    <mergeCell ref="L22:AX22"/>
    <mergeCell ref="L23:AX23"/>
    <mergeCell ref="L24:AX24"/>
    <mergeCell ref="C25:K35"/>
    <mergeCell ref="L25:S35"/>
    <mergeCell ref="T25:AX25"/>
    <mergeCell ref="V26:AX26"/>
    <mergeCell ref="V27:AX27"/>
    <mergeCell ref="V35:AB35"/>
    <mergeCell ref="AC35:AX35"/>
    <mergeCell ref="V28:AX28"/>
    <mergeCell ref="V29:AX29"/>
    <mergeCell ref="T30:AX30"/>
    <mergeCell ref="V31:AX31"/>
    <mergeCell ref="V32:AX32"/>
    <mergeCell ref="V33:AB34"/>
    <mergeCell ref="AC33:AX33"/>
    <mergeCell ref="AC34:AX34"/>
    <mergeCell ref="AA58:AM58"/>
    <mergeCell ref="AN58:AX58"/>
    <mergeCell ref="AI51:AX51"/>
    <mergeCell ref="AI52:AX52"/>
    <mergeCell ref="AA53:AH55"/>
    <mergeCell ref="AI53:AX53"/>
    <mergeCell ref="AI54:AX54"/>
    <mergeCell ref="AI55:AX55"/>
    <mergeCell ref="AA51:AH51"/>
    <mergeCell ref="T36:Z43"/>
    <mergeCell ref="AA36:AX36"/>
    <mergeCell ref="AA37:AX37"/>
    <mergeCell ref="AB38:AX38"/>
    <mergeCell ref="AA39:AX39"/>
    <mergeCell ref="AA67:AH67"/>
    <mergeCell ref="AI67:AX67"/>
    <mergeCell ref="AA68:AH68"/>
    <mergeCell ref="AI68:AX68"/>
    <mergeCell ref="AA52:AH52"/>
    <mergeCell ref="AA40:AX40"/>
    <mergeCell ref="AA56:AH57"/>
    <mergeCell ref="AI56:AM56"/>
    <mergeCell ref="AN56:AX56"/>
    <mergeCell ref="AI57:AM57"/>
    <mergeCell ref="AN57:AX57"/>
    <mergeCell ref="AA41:AL41"/>
    <mergeCell ref="AM41:AX41"/>
    <mergeCell ref="AA42:AL42"/>
    <mergeCell ref="AM42:AX42"/>
    <mergeCell ref="AA43:AL43"/>
    <mergeCell ref="AM43:AX43"/>
    <mergeCell ref="AA59:AM59"/>
    <mergeCell ref="AN59:AX59"/>
    <mergeCell ref="L69:S73"/>
    <mergeCell ref="T69:Z73"/>
    <mergeCell ref="AA69:AH70"/>
    <mergeCell ref="AI69:AX69"/>
    <mergeCell ref="AI70:AX70"/>
    <mergeCell ref="L44:S68"/>
    <mergeCell ref="A76:AX76"/>
    <mergeCell ref="C77:AX79"/>
    <mergeCell ref="T60:Z68"/>
    <mergeCell ref="AA60:AX60"/>
    <mergeCell ref="AA61:AX61"/>
    <mergeCell ref="AA62:AX62"/>
    <mergeCell ref="AA63:AX63"/>
    <mergeCell ref="AA64:AX64"/>
    <mergeCell ref="AA65:AX65"/>
    <mergeCell ref="AA66:AX66"/>
    <mergeCell ref="T44:Z59"/>
    <mergeCell ref="AA44:AX44"/>
    <mergeCell ref="AA45:AX45"/>
    <mergeCell ref="AA46:AX46"/>
    <mergeCell ref="AA47:AX47"/>
    <mergeCell ref="AA48:AX48"/>
    <mergeCell ref="AA49:AX49"/>
    <mergeCell ref="AA50:AX50"/>
    <mergeCell ref="C36:K68"/>
    <mergeCell ref="L36:S43"/>
    <mergeCell ref="A87:AX87"/>
    <mergeCell ref="A88:AX88"/>
    <mergeCell ref="C89:J91"/>
    <mergeCell ref="K89:AX89"/>
    <mergeCell ref="K90:AX90"/>
    <mergeCell ref="K91:AX91"/>
    <mergeCell ref="C83:AP83"/>
    <mergeCell ref="AQ83:AX83"/>
    <mergeCell ref="D84:O84"/>
    <mergeCell ref="P84:AP84"/>
    <mergeCell ref="C85:AP85"/>
    <mergeCell ref="A81:AX81"/>
    <mergeCell ref="C82:AP82"/>
    <mergeCell ref="AQ82:AV82"/>
    <mergeCell ref="AW82:AX82"/>
    <mergeCell ref="AA71:AL71"/>
    <mergeCell ref="AM71:AX71"/>
    <mergeCell ref="AA72:AL72"/>
    <mergeCell ref="AM72:AX72"/>
    <mergeCell ref="AA73:AL73"/>
    <mergeCell ref="AM73:AX73"/>
    <mergeCell ref="C69:K73"/>
    <mergeCell ref="S99:AX99"/>
    <mergeCell ref="U100:AX100"/>
    <mergeCell ref="U101:AX101"/>
    <mergeCell ref="V102:AA103"/>
    <mergeCell ref="AB102:AX102"/>
    <mergeCell ref="AB103:AX103"/>
    <mergeCell ref="C92:J95"/>
    <mergeCell ref="K92:AX92"/>
    <mergeCell ref="K93:AX93"/>
    <mergeCell ref="K94:AX94"/>
    <mergeCell ref="K95:AX95"/>
    <mergeCell ref="C96:J123"/>
    <mergeCell ref="K96:R111"/>
    <mergeCell ref="S96:AX96"/>
    <mergeCell ref="U97:AX97"/>
    <mergeCell ref="U98:AX98"/>
    <mergeCell ref="K114:AC114"/>
    <mergeCell ref="AD114:AX114"/>
    <mergeCell ref="K115:AC115"/>
    <mergeCell ref="AD115:AX115"/>
    <mergeCell ref="K116:AC116"/>
    <mergeCell ref="AD116:AX116"/>
    <mergeCell ref="Z111:AM111"/>
    <mergeCell ref="AN111:AX111"/>
    <mergeCell ref="K112:AC112"/>
    <mergeCell ref="AD112:AX112"/>
    <mergeCell ref="K113:AC113"/>
    <mergeCell ref="AD113:AX113"/>
    <mergeCell ref="S104:Y111"/>
    <mergeCell ref="Z104:AX104"/>
    <mergeCell ref="Z105:AX105"/>
    <mergeCell ref="Z106:AX106"/>
    <mergeCell ref="Z107:AX107"/>
    <mergeCell ref="Z108:AX108"/>
    <mergeCell ref="Z109:AM109"/>
    <mergeCell ref="AN109:AX109"/>
    <mergeCell ref="Z110:AM110"/>
    <mergeCell ref="AN110:AX110"/>
    <mergeCell ref="M120:AC120"/>
    <mergeCell ref="AD120:AX120"/>
    <mergeCell ref="M121:AC121"/>
    <mergeCell ref="AD121:AX121"/>
    <mergeCell ref="M122:AC122"/>
    <mergeCell ref="AD122:AX122"/>
    <mergeCell ref="K117:AC117"/>
    <mergeCell ref="AD117:AX117"/>
    <mergeCell ref="K118:AC118"/>
    <mergeCell ref="AD118:AX118"/>
    <mergeCell ref="M119:AC119"/>
    <mergeCell ref="AD119:AX119"/>
    <mergeCell ref="AS127:AX127"/>
    <mergeCell ref="M128:Y128"/>
    <mergeCell ref="Z128:AF128"/>
    <mergeCell ref="AG128:AL128"/>
    <mergeCell ref="AM128:AR128"/>
    <mergeCell ref="AS128:AX128"/>
    <mergeCell ref="M123:AC123"/>
    <mergeCell ref="AD123:AX123"/>
    <mergeCell ref="C124:J129"/>
    <mergeCell ref="K124:AX124"/>
    <mergeCell ref="K125:AX125"/>
    <mergeCell ref="K126:AX126"/>
    <mergeCell ref="M127:Y127"/>
    <mergeCell ref="Z127:AF127"/>
    <mergeCell ref="AG127:AL127"/>
    <mergeCell ref="AM127:AR127"/>
    <mergeCell ref="M129:Y129"/>
    <mergeCell ref="Z129:AF129"/>
    <mergeCell ref="AG129:AL129"/>
    <mergeCell ref="AM129:AR129"/>
    <mergeCell ref="AS129:AX129"/>
    <mergeCell ref="C130:J139"/>
    <mergeCell ref="K130:AX130"/>
    <mergeCell ref="K131:AX131"/>
    <mergeCell ref="K132:AX132"/>
    <mergeCell ref="K133:AX133"/>
    <mergeCell ref="M139:AI139"/>
    <mergeCell ref="AJ139:AX139"/>
    <mergeCell ref="C140:J144"/>
    <mergeCell ref="K140:AX140"/>
    <mergeCell ref="N141:AX141"/>
    <mergeCell ref="N142:AX142"/>
    <mergeCell ref="N143:AX143"/>
    <mergeCell ref="N144:AX144"/>
    <mergeCell ref="K134:AX134"/>
    <mergeCell ref="K135:AX135"/>
    <mergeCell ref="K136:AX136"/>
    <mergeCell ref="M137:AI137"/>
    <mergeCell ref="AJ137:AX137"/>
    <mergeCell ref="M138:AI138"/>
    <mergeCell ref="AJ138:AX138"/>
    <mergeCell ref="O151:AX151"/>
    <mergeCell ref="F152:N153"/>
    <mergeCell ref="O152:AX152"/>
    <mergeCell ref="O153:AX153"/>
    <mergeCell ref="C154:E182"/>
    <mergeCell ref="F154:N155"/>
    <mergeCell ref="O154:AX154"/>
    <mergeCell ref="O155:AX155"/>
    <mergeCell ref="F156:N182"/>
    <mergeCell ref="O156:U175"/>
    <mergeCell ref="C145:E153"/>
    <mergeCell ref="F145:N145"/>
    <mergeCell ref="O145:AX145"/>
    <mergeCell ref="F146:N148"/>
    <mergeCell ref="O146:AX146"/>
    <mergeCell ref="O147:AX147"/>
    <mergeCell ref="O148:AX148"/>
    <mergeCell ref="F149:N151"/>
    <mergeCell ref="O149:AX149"/>
    <mergeCell ref="O150:AX150"/>
    <mergeCell ref="V162:AX162"/>
    <mergeCell ref="V163:AX163"/>
    <mergeCell ref="X164:AD166"/>
    <mergeCell ref="AE164:AX164"/>
    <mergeCell ref="AE165:AX165"/>
    <mergeCell ref="AE166:AX166"/>
    <mergeCell ref="V156:AX156"/>
    <mergeCell ref="V157:AX157"/>
    <mergeCell ref="V158:AX158"/>
    <mergeCell ref="V159:AX159"/>
    <mergeCell ref="V160:AX160"/>
    <mergeCell ref="V161:AX161"/>
    <mergeCell ref="X167:AD167"/>
    <mergeCell ref="AE167:AX167"/>
    <mergeCell ref="V168:AB175"/>
    <mergeCell ref="AC168:AX168"/>
    <mergeCell ref="AC169:AX169"/>
    <mergeCell ref="AC170:AX170"/>
    <mergeCell ref="AC171:AX171"/>
    <mergeCell ref="AC172:AX172"/>
    <mergeCell ref="AC173:AN173"/>
    <mergeCell ref="AO173:AX173"/>
    <mergeCell ref="AC174:AN174"/>
    <mergeCell ref="AO174:AX174"/>
    <mergeCell ref="AC175:AN175"/>
    <mergeCell ref="AO175:AX175"/>
    <mergeCell ref="O176:U182"/>
    <mergeCell ref="V176:AB182"/>
    <mergeCell ref="AC176:AX176"/>
    <mergeCell ref="AC177:AX177"/>
    <mergeCell ref="AC178:AX178"/>
    <mergeCell ref="AC179:AX179"/>
    <mergeCell ref="AJ184:AX184"/>
    <mergeCell ref="AO188:AX188"/>
    <mergeCell ref="AC189:AN189"/>
    <mergeCell ref="AO189:AX189"/>
    <mergeCell ref="AC185:AI185"/>
    <mergeCell ref="AJ185:AX185"/>
    <mergeCell ref="AC180:AX180"/>
    <mergeCell ref="AC181:AX181"/>
    <mergeCell ref="AC182:AX182"/>
    <mergeCell ref="AC183:AI183"/>
    <mergeCell ref="AJ183:AX183"/>
    <mergeCell ref="AC184:AI184"/>
    <mergeCell ref="AC190:AX190"/>
    <mergeCell ref="AC191:AX191"/>
    <mergeCell ref="AC192:AX192"/>
    <mergeCell ref="AC193:AX193"/>
    <mergeCell ref="AC194:AX194"/>
    <mergeCell ref="AC186:AI187"/>
    <mergeCell ref="AJ186:AN186"/>
    <mergeCell ref="AO186:AX186"/>
    <mergeCell ref="AJ187:AN187"/>
    <mergeCell ref="AO187:AX187"/>
    <mergeCell ref="AC202:AN202"/>
    <mergeCell ref="AO202:AX202"/>
    <mergeCell ref="A206:AX206"/>
    <mergeCell ref="C207:AX209"/>
    <mergeCell ref="B210:AT210"/>
    <mergeCell ref="A211:AT211"/>
    <mergeCell ref="AC199:AI199"/>
    <mergeCell ref="AJ199:AX199"/>
    <mergeCell ref="AC200:AN200"/>
    <mergeCell ref="AO200:AX200"/>
    <mergeCell ref="AC201:AN201"/>
    <mergeCell ref="AO201:AX201"/>
    <mergeCell ref="V190:AB202"/>
    <mergeCell ref="C183:E202"/>
    <mergeCell ref="F183:N202"/>
    <mergeCell ref="O183:U202"/>
    <mergeCell ref="V183:AB189"/>
    <mergeCell ref="AC195:AX195"/>
    <mergeCell ref="AC196:AX196"/>
    <mergeCell ref="AC197:AI197"/>
    <mergeCell ref="AJ197:AX197"/>
    <mergeCell ref="AC198:AI198"/>
    <mergeCell ref="AJ198:AX198"/>
    <mergeCell ref="AC188:AN188"/>
    <mergeCell ref="G215:Q215"/>
    <mergeCell ref="R215:AP215"/>
    <mergeCell ref="AQ215:AV215"/>
    <mergeCell ref="AW215:AX215"/>
    <mergeCell ref="E216:AP216"/>
    <mergeCell ref="AQ216:AV216"/>
    <mergeCell ref="AW216:AX216"/>
    <mergeCell ref="C212:AX212"/>
    <mergeCell ref="E213:AP213"/>
    <mergeCell ref="AQ213:AV213"/>
    <mergeCell ref="AW213:AX213"/>
    <mergeCell ref="E214:AP214"/>
    <mergeCell ref="AQ214:AX214"/>
    <mergeCell ref="C219:AX219"/>
    <mergeCell ref="E220:AP220"/>
    <mergeCell ref="AQ220:AV220"/>
    <mergeCell ref="AW220:AX220"/>
    <mergeCell ref="E221:AP221"/>
    <mergeCell ref="AQ221:AX221"/>
    <mergeCell ref="E217:AP217"/>
    <mergeCell ref="AQ217:AV217"/>
    <mergeCell ref="AW217:AX217"/>
    <mergeCell ref="E218:AP218"/>
    <mergeCell ref="AQ218:AV218"/>
    <mergeCell ref="AW218:AX218"/>
    <mergeCell ref="E224:AP224"/>
    <mergeCell ref="AQ224:AV224"/>
    <mergeCell ref="AW224:AX224"/>
    <mergeCell ref="E225:AP225"/>
    <mergeCell ref="AQ225:AV225"/>
    <mergeCell ref="AW225:AX225"/>
    <mergeCell ref="G222:R222"/>
    <mergeCell ref="S222:AP222"/>
    <mergeCell ref="AQ222:AV222"/>
    <mergeCell ref="AW222:AX222"/>
    <mergeCell ref="E223:AP223"/>
    <mergeCell ref="AQ223:AV223"/>
    <mergeCell ref="AW223:AX223"/>
    <mergeCell ref="G229:R229"/>
    <mergeCell ref="S229:AP229"/>
    <mergeCell ref="AQ229:AV229"/>
    <mergeCell ref="AW229:AX229"/>
    <mergeCell ref="E230:AP230"/>
    <mergeCell ref="AQ230:AV230"/>
    <mergeCell ref="AW230:AX230"/>
    <mergeCell ref="C226:AX226"/>
    <mergeCell ref="E227:AP227"/>
    <mergeCell ref="AQ227:AV227"/>
    <mergeCell ref="AW227:AX227"/>
    <mergeCell ref="E228:AP228"/>
    <mergeCell ref="AQ228:AX228"/>
    <mergeCell ref="C233:AX233"/>
    <mergeCell ref="E234:AP234"/>
    <mergeCell ref="AQ234:AV234"/>
    <mergeCell ref="AW234:AX234"/>
    <mergeCell ref="E235:AP235"/>
    <mergeCell ref="AQ235:AX235"/>
    <mergeCell ref="E231:AP231"/>
    <mergeCell ref="AQ231:AV231"/>
    <mergeCell ref="AW231:AX231"/>
    <mergeCell ref="E232:AP232"/>
    <mergeCell ref="AQ232:AV232"/>
    <mergeCell ref="AW232:AX232"/>
    <mergeCell ref="E238:AP238"/>
    <mergeCell ref="AQ238:AV238"/>
    <mergeCell ref="AW238:AX238"/>
    <mergeCell ref="E239:AP239"/>
    <mergeCell ref="AQ239:AV239"/>
    <mergeCell ref="AW239:AX239"/>
    <mergeCell ref="G236:R236"/>
    <mergeCell ref="S236:AP236"/>
    <mergeCell ref="AQ236:AV236"/>
    <mergeCell ref="AW236:AX236"/>
    <mergeCell ref="E237:AP237"/>
    <mergeCell ref="AQ237:AV237"/>
    <mergeCell ref="AW237:AX237"/>
    <mergeCell ref="G243:R243"/>
    <mergeCell ref="S243:AP243"/>
    <mergeCell ref="AQ243:AV243"/>
    <mergeCell ref="AW243:AX243"/>
    <mergeCell ref="E244:AP244"/>
    <mergeCell ref="AQ244:AV244"/>
    <mergeCell ref="AW244:AX244"/>
    <mergeCell ref="C240:AX240"/>
    <mergeCell ref="E241:AP241"/>
    <mergeCell ref="AQ241:AV241"/>
    <mergeCell ref="AW241:AX241"/>
    <mergeCell ref="E242:AP242"/>
    <mergeCell ref="AQ242:AX242"/>
    <mergeCell ref="E245:AP245"/>
    <mergeCell ref="AQ245:AV245"/>
    <mergeCell ref="AW245:AX245"/>
    <mergeCell ref="E246:AP246"/>
    <mergeCell ref="AQ246:AX246"/>
    <mergeCell ref="G247:R247"/>
    <mergeCell ref="S247:AP247"/>
    <mergeCell ref="AQ247:AV247"/>
    <mergeCell ref="AW247:AX247"/>
    <mergeCell ref="E250:AP250"/>
    <mergeCell ref="AQ250:AV250"/>
    <mergeCell ref="AW250:AX250"/>
    <mergeCell ref="E251:AP251"/>
    <mergeCell ref="AQ251:AV251"/>
    <mergeCell ref="AW251:AX251"/>
    <mergeCell ref="E248:AP248"/>
    <mergeCell ref="AQ248:AV248"/>
    <mergeCell ref="AW248:AX248"/>
    <mergeCell ref="E249:AP249"/>
    <mergeCell ref="AQ249:AV249"/>
    <mergeCell ref="AW249:AX249"/>
    <mergeCell ref="G255:R255"/>
    <mergeCell ref="S255:AP255"/>
    <mergeCell ref="AQ255:AV255"/>
    <mergeCell ref="AW255:AX255"/>
    <mergeCell ref="E256:AP256"/>
    <mergeCell ref="AQ256:AV256"/>
    <mergeCell ref="AW256:AX256"/>
    <mergeCell ref="C252:AX252"/>
    <mergeCell ref="E253:AP253"/>
    <mergeCell ref="AQ253:AV253"/>
    <mergeCell ref="AW253:AX253"/>
    <mergeCell ref="E254:AP254"/>
    <mergeCell ref="AQ254:AX254"/>
    <mergeCell ref="E257:AP257"/>
    <mergeCell ref="AQ257:AV257"/>
    <mergeCell ref="AW257:AX257"/>
    <mergeCell ref="E258:AP258"/>
    <mergeCell ref="AQ258:AX258"/>
    <mergeCell ref="G259:R259"/>
    <mergeCell ref="S259:AP259"/>
    <mergeCell ref="AQ259:AV259"/>
    <mergeCell ref="AW259:AX259"/>
    <mergeCell ref="E262:AP262"/>
    <mergeCell ref="AQ262:AX262"/>
    <mergeCell ref="G263:R263"/>
    <mergeCell ref="S263:AP263"/>
    <mergeCell ref="AQ263:AV263"/>
    <mergeCell ref="AW263:AX263"/>
    <mergeCell ref="E260:AP260"/>
    <mergeCell ref="AQ260:AV260"/>
    <mergeCell ref="AW260:AX260"/>
    <mergeCell ref="E261:AP261"/>
    <mergeCell ref="AQ261:AV261"/>
    <mergeCell ref="AW261:AX261"/>
    <mergeCell ref="E266:AP266"/>
    <mergeCell ref="AQ266:AV266"/>
    <mergeCell ref="AW266:AX266"/>
    <mergeCell ref="E267:AP267"/>
    <mergeCell ref="AQ267:AV267"/>
    <mergeCell ref="AW267:AX267"/>
    <mergeCell ref="E264:AP264"/>
    <mergeCell ref="AQ264:AV264"/>
    <mergeCell ref="AW264:AX264"/>
    <mergeCell ref="E265:AP265"/>
    <mergeCell ref="AQ265:AV265"/>
    <mergeCell ref="AW265:AX265"/>
    <mergeCell ref="AW271:AX271"/>
    <mergeCell ref="E272:AP272"/>
    <mergeCell ref="AQ272:AV272"/>
    <mergeCell ref="AW272:AX272"/>
    <mergeCell ref="E273:AP273"/>
    <mergeCell ref="AQ273:AV273"/>
    <mergeCell ref="AW273:AX273"/>
    <mergeCell ref="C268:AX268"/>
    <mergeCell ref="C269:D274"/>
    <mergeCell ref="E269:AP269"/>
    <mergeCell ref="AQ269:AV269"/>
    <mergeCell ref="AW269:AX269"/>
    <mergeCell ref="E270:AP270"/>
    <mergeCell ref="AQ270:AX270"/>
    <mergeCell ref="G271:R271"/>
    <mergeCell ref="S271:AP271"/>
    <mergeCell ref="AQ271:AV271"/>
    <mergeCell ref="C276:AP276"/>
    <mergeCell ref="AQ276:AV276"/>
    <mergeCell ref="AW276:AX276"/>
    <mergeCell ref="C277:AP277"/>
    <mergeCell ref="AQ277:AV277"/>
    <mergeCell ref="AW277:AX277"/>
    <mergeCell ref="E274:AP274"/>
    <mergeCell ref="AQ274:AV274"/>
    <mergeCell ref="AW274:AX274"/>
    <mergeCell ref="C275:AP275"/>
    <mergeCell ref="AQ275:AV275"/>
    <mergeCell ref="AW275:AX275"/>
    <mergeCell ref="C280:AP280"/>
    <mergeCell ref="AQ280:AV280"/>
    <mergeCell ref="AW280:AX280"/>
    <mergeCell ref="C281:AP281"/>
    <mergeCell ref="AQ281:AV281"/>
    <mergeCell ref="AW281:AX281"/>
    <mergeCell ref="C278:AP278"/>
    <mergeCell ref="AQ278:AV278"/>
    <mergeCell ref="AW278:AX278"/>
    <mergeCell ref="C279:AP279"/>
    <mergeCell ref="AQ279:AV279"/>
    <mergeCell ref="AW279:AX279"/>
    <mergeCell ref="C284:AP284"/>
    <mergeCell ref="AQ284:AV284"/>
    <mergeCell ref="AW284:AX284"/>
    <mergeCell ref="C285:AP285"/>
    <mergeCell ref="AQ285:AV285"/>
    <mergeCell ref="AW285:AX285"/>
    <mergeCell ref="C282:AP282"/>
    <mergeCell ref="AQ282:AV282"/>
    <mergeCell ref="AW282:AX282"/>
    <mergeCell ref="C283:AP283"/>
    <mergeCell ref="AQ283:AV283"/>
    <mergeCell ref="AW283:AX283"/>
    <mergeCell ref="E289:AP289"/>
    <mergeCell ref="AQ289:AX289"/>
    <mergeCell ref="G290:R290"/>
    <mergeCell ref="S290:AP290"/>
    <mergeCell ref="AQ290:AV290"/>
    <mergeCell ref="AW290:AX290"/>
    <mergeCell ref="C286:AP286"/>
    <mergeCell ref="AQ286:AV286"/>
    <mergeCell ref="AW286:AX286"/>
    <mergeCell ref="C287:AX287"/>
    <mergeCell ref="E288:AP288"/>
    <mergeCell ref="AQ288:AV288"/>
    <mergeCell ref="AW288:AX288"/>
    <mergeCell ref="C293:AP293"/>
    <mergeCell ref="AQ293:AV293"/>
    <mergeCell ref="AW293:AX293"/>
    <mergeCell ref="C294:AP294"/>
    <mergeCell ref="AQ294:AV294"/>
    <mergeCell ref="AW294:AX294"/>
    <mergeCell ref="E291:AP291"/>
    <mergeCell ref="AQ291:AV291"/>
    <mergeCell ref="AW291:AX291"/>
    <mergeCell ref="C292:AP292"/>
    <mergeCell ref="AQ292:AV292"/>
    <mergeCell ref="AW292:AX292"/>
    <mergeCell ref="C301:K303"/>
    <mergeCell ref="L301:AX301"/>
    <mergeCell ref="L302:AX302"/>
    <mergeCell ref="L303:AX303"/>
    <mergeCell ref="C304:K306"/>
    <mergeCell ref="L304:AX304"/>
    <mergeCell ref="L305:AX305"/>
    <mergeCell ref="L306:AX306"/>
    <mergeCell ref="A295:AX295"/>
    <mergeCell ref="A296:AX296"/>
    <mergeCell ref="C297:K297"/>
    <mergeCell ref="L297:AX297"/>
    <mergeCell ref="C298:K300"/>
    <mergeCell ref="L298:AX298"/>
    <mergeCell ref="L299:AX299"/>
    <mergeCell ref="L300:AX300"/>
    <mergeCell ref="C307:K307"/>
    <mergeCell ref="L307:AX307"/>
    <mergeCell ref="C308:K325"/>
    <mergeCell ref="L308:S314"/>
    <mergeCell ref="T308:AX308"/>
    <mergeCell ref="T309:AX309"/>
    <mergeCell ref="T310:AX310"/>
    <mergeCell ref="T311:AX311"/>
    <mergeCell ref="T312:AX312"/>
    <mergeCell ref="T313:AX313"/>
    <mergeCell ref="AI320:AX320"/>
    <mergeCell ref="AB321:AH321"/>
    <mergeCell ref="AI321:AX321"/>
    <mergeCell ref="AB322:AH323"/>
    <mergeCell ref="AI322:AM322"/>
    <mergeCell ref="AN322:AX322"/>
    <mergeCell ref="AI323:AM323"/>
    <mergeCell ref="AN323:AX323"/>
    <mergeCell ref="T314:AA314"/>
    <mergeCell ref="AB314:AX314"/>
    <mergeCell ref="T315:AA325"/>
    <mergeCell ref="AB315:AX315"/>
    <mergeCell ref="AB316:AX316"/>
    <mergeCell ref="AB317:AX317"/>
    <mergeCell ref="AB318:AX318"/>
    <mergeCell ref="AB319:AX319"/>
    <mergeCell ref="AB320:AH320"/>
    <mergeCell ref="AB324:AM324"/>
    <mergeCell ref="AN324:AX324"/>
    <mergeCell ref="AB325:AM325"/>
    <mergeCell ref="AN325:AX325"/>
    <mergeCell ref="C326:K335"/>
    <mergeCell ref="L326:S335"/>
    <mergeCell ref="T326:AA335"/>
    <mergeCell ref="AB326:AX326"/>
    <mergeCell ref="AB327:AX327"/>
    <mergeCell ref="AB328:AX328"/>
    <mergeCell ref="L315:S325"/>
    <mergeCell ref="AB333:AM333"/>
    <mergeCell ref="AN333:AX333"/>
    <mergeCell ref="AB334:AM334"/>
    <mergeCell ref="AN334:AX334"/>
    <mergeCell ref="AB335:AM335"/>
    <mergeCell ref="AN335:AX335"/>
    <mergeCell ref="AB329:AX329"/>
    <mergeCell ref="AB330:AX330"/>
    <mergeCell ref="AB331:AH331"/>
    <mergeCell ref="AI331:AX331"/>
    <mergeCell ref="AB332:AH332"/>
    <mergeCell ref="AI332:AX332"/>
    <mergeCell ref="C368:AO368"/>
    <mergeCell ref="AP368:AV368"/>
    <mergeCell ref="AW368:AX368"/>
    <mergeCell ref="B370:AX370"/>
    <mergeCell ref="C371:AO371"/>
    <mergeCell ref="AP371:AV371"/>
    <mergeCell ref="AW371:AX371"/>
    <mergeCell ref="C336:K336"/>
    <mergeCell ref="L336:AX336"/>
    <mergeCell ref="A358:AX358"/>
    <mergeCell ref="C359:AX362"/>
    <mergeCell ref="A366:AX366"/>
    <mergeCell ref="B367:AX367"/>
    <mergeCell ref="C376:AO376"/>
    <mergeCell ref="AP376:AV376"/>
    <mergeCell ref="AW376:AX376"/>
    <mergeCell ref="C377:AO377"/>
    <mergeCell ref="AP377:AV377"/>
    <mergeCell ref="AW377:AX377"/>
    <mergeCell ref="B373:AX373"/>
    <mergeCell ref="C374:AO374"/>
    <mergeCell ref="AP374:AV374"/>
    <mergeCell ref="AW374:AX374"/>
    <mergeCell ref="C375:AO375"/>
    <mergeCell ref="AP375:AV375"/>
    <mergeCell ref="AW375:AX375"/>
    <mergeCell ref="A378:AX378"/>
    <mergeCell ref="B379:AX379"/>
    <mergeCell ref="C380:E380"/>
    <mergeCell ref="F380:AX380"/>
    <mergeCell ref="B382:AX382"/>
    <mergeCell ref="C383:E385"/>
    <mergeCell ref="F383:AX383"/>
    <mergeCell ref="F384:AX384"/>
    <mergeCell ref="F385:H385"/>
    <mergeCell ref="I385:AX385"/>
    <mergeCell ref="C388:AK388"/>
    <mergeCell ref="AL388:AX388"/>
    <mergeCell ref="C389:AK389"/>
    <mergeCell ref="AL389:AX389"/>
    <mergeCell ref="C390:AK390"/>
    <mergeCell ref="AL390:AX390"/>
    <mergeCell ref="C386:AK386"/>
    <mergeCell ref="AL386:AV386"/>
    <mergeCell ref="AW386:AX386"/>
    <mergeCell ref="C387:AK387"/>
    <mergeCell ref="AL387:AV387"/>
    <mergeCell ref="AW387:AX387"/>
    <mergeCell ref="B393:X393"/>
    <mergeCell ref="B394:AX394"/>
    <mergeCell ref="C395:G405"/>
    <mergeCell ref="H395:L398"/>
    <mergeCell ref="M395:Z395"/>
    <mergeCell ref="AA395:AX395"/>
    <mergeCell ref="M396:Z398"/>
    <mergeCell ref="AA396:AX396"/>
    <mergeCell ref="AA397:AX397"/>
    <mergeCell ref="AA398:AX398"/>
    <mergeCell ref="AN403:AX403"/>
    <mergeCell ref="AA404:AM404"/>
    <mergeCell ref="AN404:AX404"/>
    <mergeCell ref="H405:L405"/>
    <mergeCell ref="M405:AX405"/>
    <mergeCell ref="C406:AM406"/>
    <mergeCell ref="AN406:AV406"/>
    <mergeCell ref="AW406:AX406"/>
    <mergeCell ref="H399:Z404"/>
    <mergeCell ref="AA399:AM399"/>
    <mergeCell ref="AN399:AX399"/>
    <mergeCell ref="AA400:AM400"/>
    <mergeCell ref="AN400:AX400"/>
    <mergeCell ref="AA401:AM401"/>
    <mergeCell ref="AN401:AX401"/>
    <mergeCell ref="AA402:AM402"/>
    <mergeCell ref="AN402:AX402"/>
    <mergeCell ref="AA403:AM403"/>
    <mergeCell ref="K410:T410"/>
    <mergeCell ref="U410:AM410"/>
    <mergeCell ref="AN410:AV410"/>
    <mergeCell ref="AW410:AX410"/>
    <mergeCell ref="G411:AM411"/>
    <mergeCell ref="AN411:AV411"/>
    <mergeCell ref="AW411:AX411"/>
    <mergeCell ref="C407:AX407"/>
    <mergeCell ref="G408:AM408"/>
    <mergeCell ref="AN408:AV408"/>
    <mergeCell ref="AW408:AX408"/>
    <mergeCell ref="G409:AM409"/>
    <mergeCell ref="AN409:AX409"/>
    <mergeCell ref="G412:AM412"/>
    <mergeCell ref="AN412:AV412"/>
    <mergeCell ref="AW412:AX412"/>
    <mergeCell ref="G413:AM413"/>
    <mergeCell ref="AN413:AX413"/>
    <mergeCell ref="K414:T414"/>
    <mergeCell ref="U414:AM414"/>
    <mergeCell ref="AN414:AV414"/>
    <mergeCell ref="AW414:AX414"/>
    <mergeCell ref="C419:AX419"/>
    <mergeCell ref="C420:C422"/>
    <mergeCell ref="G420:AM420"/>
    <mergeCell ref="AN420:AX420"/>
    <mergeCell ref="G421:AM421"/>
    <mergeCell ref="AN421:AX421"/>
    <mergeCell ref="G422:AM422"/>
    <mergeCell ref="AN422:AX422"/>
    <mergeCell ref="G415:AM415"/>
    <mergeCell ref="AN415:AV415"/>
    <mergeCell ref="AW415:AX415"/>
    <mergeCell ref="C416:AX416"/>
    <mergeCell ref="C417:C418"/>
    <mergeCell ref="G417:AM417"/>
    <mergeCell ref="AN417:AX417"/>
    <mergeCell ref="G418:AM418"/>
    <mergeCell ref="AN418:AX418"/>
    <mergeCell ref="B426:AX426"/>
    <mergeCell ref="C428:O428"/>
    <mergeCell ref="P428:AX428"/>
    <mergeCell ref="A431:AT431"/>
    <mergeCell ref="A432:AT432"/>
    <mergeCell ref="C433:N435"/>
    <mergeCell ref="O433:Y433"/>
    <mergeCell ref="Z433:AV433"/>
    <mergeCell ref="AW433:AX433"/>
    <mergeCell ref="O434:Y435"/>
    <mergeCell ref="Z434:AI435"/>
    <mergeCell ref="AJ434:AR434"/>
    <mergeCell ref="AS434:AX434"/>
    <mergeCell ref="AJ435:AR435"/>
    <mergeCell ref="AS435:AX435"/>
    <mergeCell ref="C436:N439"/>
    <mergeCell ref="O436:Y436"/>
    <mergeCell ref="Z436:AX436"/>
    <mergeCell ref="O437:Y437"/>
    <mergeCell ref="Z437:AX437"/>
    <mergeCell ref="O438:AM438"/>
    <mergeCell ref="AN438:AX438"/>
    <mergeCell ref="O439:AM439"/>
    <mergeCell ref="AN439:AX439"/>
    <mergeCell ref="A443:AX443"/>
    <mergeCell ref="C445:N448"/>
    <mergeCell ref="O445:Y445"/>
    <mergeCell ref="Z445:AV445"/>
    <mergeCell ref="AW445:AX445"/>
    <mergeCell ref="O446:Y446"/>
    <mergeCell ref="Z446:AX446"/>
    <mergeCell ref="O447:Y447"/>
    <mergeCell ref="Z447:AX447"/>
    <mergeCell ref="O448:Y448"/>
    <mergeCell ref="Z448:AX448"/>
    <mergeCell ref="C449:N454"/>
    <mergeCell ref="O449:Y449"/>
    <mergeCell ref="Z449:AX449"/>
    <mergeCell ref="O450:U451"/>
    <mergeCell ref="V450:AD451"/>
    <mergeCell ref="AE450:AI451"/>
    <mergeCell ref="AJ450:AR450"/>
    <mergeCell ref="AS450:AX450"/>
    <mergeCell ref="AJ451:AR451"/>
    <mergeCell ref="AS451:AX451"/>
    <mergeCell ref="O452:U454"/>
    <mergeCell ref="V452:AD454"/>
    <mergeCell ref="AE452:AI454"/>
    <mergeCell ref="AJ452:AR452"/>
    <mergeCell ref="AS452:AX452"/>
    <mergeCell ref="AJ453:AR454"/>
    <mergeCell ref="AS453:AX454"/>
    <mergeCell ref="A457:AT457"/>
    <mergeCell ref="C459:N462"/>
    <mergeCell ref="O459:Y459"/>
    <mergeCell ref="Z459:AV459"/>
    <mergeCell ref="AW459:AX459"/>
    <mergeCell ref="O460:Y460"/>
    <mergeCell ref="Z460:AX460"/>
    <mergeCell ref="O461:Y461"/>
    <mergeCell ref="Z461:AX461"/>
    <mergeCell ref="O462:Y462"/>
    <mergeCell ref="Z462:AX462"/>
    <mergeCell ref="C463:N467"/>
    <mergeCell ref="O463:Y463"/>
    <mergeCell ref="Z463:AX463"/>
    <mergeCell ref="O464:U465"/>
    <mergeCell ref="V464:AD465"/>
    <mergeCell ref="AE464:AI465"/>
    <mergeCell ref="AJ464:AR464"/>
    <mergeCell ref="AS464:AX464"/>
    <mergeCell ref="AJ465:AR465"/>
    <mergeCell ref="AS465:AX465"/>
    <mergeCell ref="O466:U467"/>
    <mergeCell ref="V466:AD467"/>
    <mergeCell ref="AE466:AI467"/>
    <mergeCell ref="AJ466:AR466"/>
    <mergeCell ref="AS466:AX466"/>
    <mergeCell ref="AJ467:AR467"/>
    <mergeCell ref="AS467:AX467"/>
    <mergeCell ref="Z475:AX475"/>
    <mergeCell ref="O476:U477"/>
    <mergeCell ref="V476:AD477"/>
    <mergeCell ref="B469:AT469"/>
    <mergeCell ref="A470:AT470"/>
    <mergeCell ref="B471:AT471"/>
    <mergeCell ref="C472:N474"/>
    <mergeCell ref="O472:Y472"/>
    <mergeCell ref="Z472:AV472"/>
    <mergeCell ref="AJ479:AR479"/>
    <mergeCell ref="AS479:AX479"/>
    <mergeCell ref="B481:AT481"/>
    <mergeCell ref="AQ84:AV84"/>
    <mergeCell ref="AW84:AX84"/>
    <mergeCell ref="AW85:AX85"/>
    <mergeCell ref="AQ85:AV85"/>
    <mergeCell ref="AE476:AI477"/>
    <mergeCell ref="AJ476:AR476"/>
    <mergeCell ref="AS476:AX476"/>
    <mergeCell ref="AJ477:AR477"/>
    <mergeCell ref="AS477:AX477"/>
    <mergeCell ref="O478:U479"/>
    <mergeCell ref="V478:AD479"/>
    <mergeCell ref="AE478:AI479"/>
    <mergeCell ref="AJ478:AR478"/>
    <mergeCell ref="AS478:AX478"/>
    <mergeCell ref="AW472:AX472"/>
    <mergeCell ref="O473:Y473"/>
    <mergeCell ref="Z473:AX473"/>
    <mergeCell ref="O474:Y474"/>
    <mergeCell ref="Z474:AX474"/>
    <mergeCell ref="C475:N479"/>
    <mergeCell ref="O475:Y475"/>
  </mergeCells>
  <phoneticPr fontId="18"/>
  <pageMargins left="0.6692913385826772" right="0.39370078740157483" top="0.78740157480314965" bottom="0.98425196850393704" header="0.51181102362204722" footer="0.51181102362204722"/>
  <pageSetup paperSize="9" scale="74" orientation="portrait" r:id="rId1"/>
  <headerFooter>
    <oddFooter>&amp;C&amp;P</oddFooter>
  </headerFooter>
  <rowBreaks count="17" manualBreakCount="17">
    <brk id="35" max="49" man="1"/>
    <brk id="68" max="49" man="1"/>
    <brk id="85" max="49" man="1"/>
    <brk id="123" max="49" man="1"/>
    <brk id="153" max="49" man="1"/>
    <brk id="182" max="49" man="1"/>
    <brk id="205" max="49" man="1"/>
    <brk id="225" max="49" man="1"/>
    <brk id="251" max="49" man="1"/>
    <brk id="274" max="49" man="1"/>
    <brk id="294" max="49" man="1"/>
    <brk id="325" max="49" man="1"/>
    <brk id="357" max="49" man="1"/>
    <brk id="377" max="49" man="1"/>
    <brk id="405" max="49" man="1"/>
    <brk id="425" max="49" man="1"/>
    <brk id="456"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40</xdr:col>
                    <xdr:colOff>107950</xdr:colOff>
                    <xdr:row>416</xdr:row>
                    <xdr:rowOff>57150</xdr:rowOff>
                  </from>
                  <to>
                    <xdr:col>41</xdr:col>
                    <xdr:colOff>127000</xdr:colOff>
                    <xdr:row>416</xdr:row>
                    <xdr:rowOff>298450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40</xdr:col>
                    <xdr:colOff>101600</xdr:colOff>
                    <xdr:row>417</xdr:row>
                    <xdr:rowOff>88900</xdr:rowOff>
                  </from>
                  <to>
                    <xdr:col>41</xdr:col>
                    <xdr:colOff>127000</xdr:colOff>
                    <xdr:row>417</xdr:row>
                    <xdr:rowOff>457200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13</xdr:col>
                    <xdr:colOff>44450</xdr:colOff>
                    <xdr:row>10</xdr:row>
                    <xdr:rowOff>76200</xdr:rowOff>
                  </from>
                  <to>
                    <xdr:col>15</xdr:col>
                    <xdr:colOff>50800</xdr:colOff>
                    <xdr:row>10</xdr:row>
                    <xdr:rowOff>336550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21</xdr:col>
                    <xdr:colOff>63500</xdr:colOff>
                    <xdr:row>10</xdr:row>
                    <xdr:rowOff>69850</xdr:rowOff>
                  </from>
                  <to>
                    <xdr:col>23</xdr:col>
                    <xdr:colOff>69850</xdr:colOff>
                    <xdr:row>10</xdr:row>
                    <xdr:rowOff>323850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28</xdr:col>
                    <xdr:colOff>101600</xdr:colOff>
                    <xdr:row>10</xdr:row>
                    <xdr:rowOff>76200</xdr:rowOff>
                  </from>
                  <to>
                    <xdr:col>29</xdr:col>
                    <xdr:colOff>146050</xdr:colOff>
                    <xdr:row>10</xdr:row>
                    <xdr:rowOff>323850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36</xdr:col>
                    <xdr:colOff>146050</xdr:colOff>
                    <xdr:row>10</xdr:row>
                    <xdr:rowOff>76200</xdr:rowOff>
                  </from>
                  <to>
                    <xdr:col>38</xdr:col>
                    <xdr:colOff>19050</xdr:colOff>
                    <xdr:row>10</xdr:row>
                    <xdr:rowOff>336550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27</xdr:col>
                    <xdr:colOff>158750</xdr:colOff>
                    <xdr:row>36</xdr:row>
                    <xdr:rowOff>44450</xdr:rowOff>
                  </from>
                  <to>
                    <xdr:col>29</xdr:col>
                    <xdr:colOff>19050</xdr:colOff>
                    <xdr:row>37</xdr:row>
                    <xdr:rowOff>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13</xdr:col>
                    <xdr:colOff>38100</xdr:colOff>
                    <xdr:row>11</xdr:row>
                    <xdr:rowOff>762000</xdr:rowOff>
                  </from>
                  <to>
                    <xdr:col>15</xdr:col>
                    <xdr:colOff>12700</xdr:colOff>
                    <xdr:row>13</xdr:row>
                    <xdr:rowOff>19050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13</xdr:col>
                    <xdr:colOff>38100</xdr:colOff>
                    <xdr:row>13</xdr:row>
                    <xdr:rowOff>0</xdr:rowOff>
                  </from>
                  <to>
                    <xdr:col>15</xdr:col>
                    <xdr:colOff>38100</xdr:colOff>
                    <xdr:row>14</xdr:row>
                    <xdr:rowOff>12700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34</xdr:col>
                    <xdr:colOff>120650</xdr:colOff>
                    <xdr:row>12</xdr:row>
                    <xdr:rowOff>222250</xdr:rowOff>
                  </from>
                  <to>
                    <xdr:col>36</xdr:col>
                    <xdr:colOff>0</xdr:colOff>
                    <xdr:row>14</xdr:row>
                    <xdr:rowOff>38100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32</xdr:col>
                    <xdr:colOff>25400</xdr:colOff>
                    <xdr:row>12</xdr:row>
                    <xdr:rowOff>12700</xdr:rowOff>
                  </from>
                  <to>
                    <xdr:col>33</xdr:col>
                    <xdr:colOff>88900</xdr:colOff>
                    <xdr:row>13</xdr:row>
                    <xdr:rowOff>19050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13</xdr:col>
                    <xdr:colOff>44450</xdr:colOff>
                    <xdr:row>16</xdr:row>
                    <xdr:rowOff>0</xdr:rowOff>
                  </from>
                  <to>
                    <xdr:col>15</xdr:col>
                    <xdr:colOff>38100</xdr:colOff>
                    <xdr:row>16</xdr:row>
                    <xdr:rowOff>228600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13</xdr:col>
                    <xdr:colOff>44450</xdr:colOff>
                    <xdr:row>15</xdr:row>
                    <xdr:rowOff>12700</xdr:rowOff>
                  </from>
                  <to>
                    <xdr:col>15</xdr:col>
                    <xdr:colOff>50800</xdr:colOff>
                    <xdr:row>16</xdr:row>
                    <xdr:rowOff>19050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20</xdr:col>
                    <xdr:colOff>88900</xdr:colOff>
                    <xdr:row>15</xdr:row>
                    <xdr:rowOff>6350</xdr:rowOff>
                  </from>
                  <to>
                    <xdr:col>22</xdr:col>
                    <xdr:colOff>69850</xdr:colOff>
                    <xdr:row>16</xdr:row>
                    <xdr:rowOff>38100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28</xdr:col>
                    <xdr:colOff>95250</xdr:colOff>
                    <xdr:row>15</xdr:row>
                    <xdr:rowOff>6350</xdr:rowOff>
                  </from>
                  <to>
                    <xdr:col>29</xdr:col>
                    <xdr:colOff>152400</xdr:colOff>
                    <xdr:row>16</xdr:row>
                    <xdr:rowOff>38100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32</xdr:col>
                    <xdr:colOff>190500</xdr:colOff>
                    <xdr:row>15</xdr:row>
                    <xdr:rowOff>6350</xdr:rowOff>
                  </from>
                  <to>
                    <xdr:col>34</xdr:col>
                    <xdr:colOff>38100</xdr:colOff>
                    <xdr:row>16</xdr:row>
                    <xdr:rowOff>38100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37</xdr:col>
                    <xdr:colOff>101600</xdr:colOff>
                    <xdr:row>14</xdr:row>
                    <xdr:rowOff>342900</xdr:rowOff>
                  </from>
                  <to>
                    <xdr:col>38</xdr:col>
                    <xdr:colOff>146050</xdr:colOff>
                    <xdr:row>16</xdr:row>
                    <xdr:rowOff>38100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42</xdr:col>
                    <xdr:colOff>184150</xdr:colOff>
                    <xdr:row>14</xdr:row>
                    <xdr:rowOff>336550</xdr:rowOff>
                  </from>
                  <to>
                    <xdr:col>44</xdr:col>
                    <xdr:colOff>12700</xdr:colOff>
                    <xdr:row>16</xdr:row>
                    <xdr:rowOff>38100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20</xdr:col>
                    <xdr:colOff>88900</xdr:colOff>
                    <xdr:row>15</xdr:row>
                    <xdr:rowOff>215900</xdr:rowOff>
                  </from>
                  <to>
                    <xdr:col>22</xdr:col>
                    <xdr:colOff>88900</xdr:colOff>
                    <xdr:row>16</xdr:row>
                    <xdr:rowOff>247650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13</xdr:col>
                    <xdr:colOff>31750</xdr:colOff>
                    <xdr:row>18</xdr:row>
                    <xdr:rowOff>12700</xdr:rowOff>
                  </from>
                  <to>
                    <xdr:col>15</xdr:col>
                    <xdr:colOff>38100</xdr:colOff>
                    <xdr:row>19</xdr:row>
                    <xdr:rowOff>12700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13</xdr:col>
                    <xdr:colOff>31750</xdr:colOff>
                    <xdr:row>18</xdr:row>
                    <xdr:rowOff>260350</xdr:rowOff>
                  </from>
                  <to>
                    <xdr:col>15</xdr:col>
                    <xdr:colOff>38100</xdr:colOff>
                    <xdr:row>19</xdr:row>
                    <xdr:rowOff>241300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13</xdr:col>
                    <xdr:colOff>50800</xdr:colOff>
                    <xdr:row>21</xdr:row>
                    <xdr:rowOff>12700</xdr:rowOff>
                  </from>
                  <to>
                    <xdr:col>15</xdr:col>
                    <xdr:colOff>50800</xdr:colOff>
                    <xdr:row>22</xdr:row>
                    <xdr:rowOff>38100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13</xdr:col>
                    <xdr:colOff>50800</xdr:colOff>
                    <xdr:row>21</xdr:row>
                    <xdr:rowOff>215900</xdr:rowOff>
                  </from>
                  <to>
                    <xdr:col>15</xdr:col>
                    <xdr:colOff>38100</xdr:colOff>
                    <xdr:row>23</xdr:row>
                    <xdr:rowOff>50800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13</xdr:col>
                    <xdr:colOff>44450</xdr:colOff>
                    <xdr:row>22</xdr:row>
                    <xdr:rowOff>228600</xdr:rowOff>
                  </from>
                  <to>
                    <xdr:col>15</xdr:col>
                    <xdr:colOff>38100</xdr:colOff>
                    <xdr:row>23</xdr:row>
                    <xdr:rowOff>241300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29</xdr:col>
                    <xdr:colOff>133350</xdr:colOff>
                    <xdr:row>21</xdr:row>
                    <xdr:rowOff>12700</xdr:rowOff>
                  </from>
                  <to>
                    <xdr:col>30</xdr:col>
                    <xdr:colOff>152400</xdr:colOff>
                    <xdr:row>22</xdr:row>
                    <xdr:rowOff>50800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29</xdr:col>
                    <xdr:colOff>133350</xdr:colOff>
                    <xdr:row>21</xdr:row>
                    <xdr:rowOff>215900</xdr:rowOff>
                  </from>
                  <to>
                    <xdr:col>30</xdr:col>
                    <xdr:colOff>171450</xdr:colOff>
                    <xdr:row>23</xdr:row>
                    <xdr:rowOff>50800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29</xdr:col>
                    <xdr:colOff>133350</xdr:colOff>
                    <xdr:row>22</xdr:row>
                    <xdr:rowOff>228600</xdr:rowOff>
                  </from>
                  <to>
                    <xdr:col>30</xdr:col>
                    <xdr:colOff>190500</xdr:colOff>
                    <xdr:row>23</xdr:row>
                    <xdr:rowOff>241300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39</xdr:col>
                    <xdr:colOff>31750</xdr:colOff>
                    <xdr:row>21</xdr:row>
                    <xdr:rowOff>19050</xdr:rowOff>
                  </from>
                  <to>
                    <xdr:col>40</xdr:col>
                    <xdr:colOff>69850</xdr:colOff>
                    <xdr:row>22</xdr:row>
                    <xdr:rowOff>38100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39</xdr:col>
                    <xdr:colOff>25400</xdr:colOff>
                    <xdr:row>21</xdr:row>
                    <xdr:rowOff>215900</xdr:rowOff>
                  </from>
                  <to>
                    <xdr:col>40</xdr:col>
                    <xdr:colOff>69850</xdr:colOff>
                    <xdr:row>23</xdr:row>
                    <xdr:rowOff>38100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22</xdr:col>
                    <xdr:colOff>0</xdr:colOff>
                    <xdr:row>24</xdr:row>
                    <xdr:rowOff>565150</xdr:rowOff>
                  </from>
                  <to>
                    <xdr:col>24</xdr:col>
                    <xdr:colOff>12700</xdr:colOff>
                    <xdr:row>26</xdr:row>
                    <xdr:rowOff>50800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22</xdr:col>
                    <xdr:colOff>0</xdr:colOff>
                    <xdr:row>25</xdr:row>
                    <xdr:rowOff>171450</xdr:rowOff>
                  </from>
                  <to>
                    <xdr:col>24</xdr:col>
                    <xdr:colOff>12700</xdr:colOff>
                    <xdr:row>27</xdr:row>
                    <xdr:rowOff>50800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22</xdr:col>
                    <xdr:colOff>0</xdr:colOff>
                    <xdr:row>26</xdr:row>
                    <xdr:rowOff>158750</xdr:rowOff>
                  </from>
                  <to>
                    <xdr:col>24</xdr:col>
                    <xdr:colOff>12700</xdr:colOff>
                    <xdr:row>28</xdr:row>
                    <xdr:rowOff>57150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21</xdr:col>
                    <xdr:colOff>120650</xdr:colOff>
                    <xdr:row>30</xdr:row>
                    <xdr:rowOff>215900</xdr:rowOff>
                  </from>
                  <to>
                    <xdr:col>24</xdr:col>
                    <xdr:colOff>0</xdr:colOff>
                    <xdr:row>32</xdr:row>
                    <xdr:rowOff>38100</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37</xdr:col>
                    <xdr:colOff>101600</xdr:colOff>
                    <xdr:row>29</xdr:row>
                    <xdr:rowOff>488950</xdr:rowOff>
                  </from>
                  <to>
                    <xdr:col>38</xdr:col>
                    <xdr:colOff>127000</xdr:colOff>
                    <xdr:row>31</xdr:row>
                    <xdr:rowOff>19050</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22</xdr:col>
                    <xdr:colOff>0</xdr:colOff>
                    <xdr:row>29</xdr:row>
                    <xdr:rowOff>495300</xdr:rowOff>
                  </from>
                  <to>
                    <xdr:col>24</xdr:col>
                    <xdr:colOff>0</xdr:colOff>
                    <xdr:row>31</xdr:row>
                    <xdr:rowOff>38100</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28</xdr:col>
                    <xdr:colOff>57150</xdr:colOff>
                    <xdr:row>34</xdr:row>
                    <xdr:rowOff>279400</xdr:rowOff>
                  </from>
                  <to>
                    <xdr:col>29</xdr:col>
                    <xdr:colOff>88900</xdr:colOff>
                    <xdr:row>34</xdr:row>
                    <xdr:rowOff>533400</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44</xdr:col>
                    <xdr:colOff>44450</xdr:colOff>
                    <xdr:row>32</xdr:row>
                    <xdr:rowOff>133350</xdr:rowOff>
                  </from>
                  <to>
                    <xdr:col>45</xdr:col>
                    <xdr:colOff>88900</xdr:colOff>
                    <xdr:row>33</xdr:row>
                    <xdr:rowOff>50800</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44</xdr:col>
                    <xdr:colOff>44450</xdr:colOff>
                    <xdr:row>32</xdr:row>
                    <xdr:rowOff>323850</xdr:rowOff>
                  </from>
                  <to>
                    <xdr:col>45</xdr:col>
                    <xdr:colOff>88900</xdr:colOff>
                    <xdr:row>33</xdr:row>
                    <xdr:rowOff>241300</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38</xdr:col>
                    <xdr:colOff>190500</xdr:colOff>
                    <xdr:row>32</xdr:row>
                    <xdr:rowOff>133350</xdr:rowOff>
                  </from>
                  <to>
                    <xdr:col>40</xdr:col>
                    <xdr:colOff>50800</xdr:colOff>
                    <xdr:row>33</xdr:row>
                    <xdr:rowOff>50800</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38</xdr:col>
                    <xdr:colOff>196850</xdr:colOff>
                    <xdr:row>32</xdr:row>
                    <xdr:rowOff>317500</xdr:rowOff>
                  </from>
                  <to>
                    <xdr:col>40</xdr:col>
                    <xdr:colOff>38100</xdr:colOff>
                    <xdr:row>33</xdr:row>
                    <xdr:rowOff>241300</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33</xdr:col>
                    <xdr:colOff>127000</xdr:colOff>
                    <xdr:row>32</xdr:row>
                    <xdr:rowOff>139700</xdr:rowOff>
                  </from>
                  <to>
                    <xdr:col>34</xdr:col>
                    <xdr:colOff>146050</xdr:colOff>
                    <xdr:row>33</xdr:row>
                    <xdr:rowOff>57150</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33</xdr:col>
                    <xdr:colOff>127000</xdr:colOff>
                    <xdr:row>32</xdr:row>
                    <xdr:rowOff>330200</xdr:rowOff>
                  </from>
                  <to>
                    <xdr:col>34</xdr:col>
                    <xdr:colOff>152400</xdr:colOff>
                    <xdr:row>33</xdr:row>
                    <xdr:rowOff>247650</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28</xdr:col>
                    <xdr:colOff>57150</xdr:colOff>
                    <xdr:row>32</xdr:row>
                    <xdr:rowOff>133350</xdr:rowOff>
                  </from>
                  <to>
                    <xdr:col>29</xdr:col>
                    <xdr:colOff>107950</xdr:colOff>
                    <xdr:row>33</xdr:row>
                    <xdr:rowOff>50800</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28</xdr:col>
                    <xdr:colOff>57150</xdr:colOff>
                    <xdr:row>32</xdr:row>
                    <xdr:rowOff>311150</xdr:rowOff>
                  </from>
                  <to>
                    <xdr:col>29</xdr:col>
                    <xdr:colOff>50800</xdr:colOff>
                    <xdr:row>33</xdr:row>
                    <xdr:rowOff>247650</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38</xdr:col>
                    <xdr:colOff>190500</xdr:colOff>
                    <xdr:row>34</xdr:row>
                    <xdr:rowOff>273050</xdr:rowOff>
                  </from>
                  <to>
                    <xdr:col>40</xdr:col>
                    <xdr:colOff>38100</xdr:colOff>
                    <xdr:row>34</xdr:row>
                    <xdr:rowOff>533400</xdr:rowOff>
                  </to>
                </anchor>
              </controlPr>
            </control>
          </mc:Choice>
        </mc:AlternateContent>
        <mc:AlternateContent xmlns:mc="http://schemas.openxmlformats.org/markup-compatibility/2006">
          <mc:Choice Requires="x14">
            <control shapeId="10286" r:id="rId49" name="Check Box 46">
              <controlPr defaultSize="0" autoFill="0" autoLine="0" autoPict="0">
                <anchor moveWithCells="1">
                  <from>
                    <xdr:col>33</xdr:col>
                    <xdr:colOff>120650</xdr:colOff>
                    <xdr:row>34</xdr:row>
                    <xdr:rowOff>285750</xdr:rowOff>
                  </from>
                  <to>
                    <xdr:col>34</xdr:col>
                    <xdr:colOff>146050</xdr:colOff>
                    <xdr:row>34</xdr:row>
                    <xdr:rowOff>533400</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from>
                    <xdr:col>38</xdr:col>
                    <xdr:colOff>95250</xdr:colOff>
                    <xdr:row>39</xdr:row>
                    <xdr:rowOff>38100</xdr:rowOff>
                  </from>
                  <to>
                    <xdr:col>39</xdr:col>
                    <xdr:colOff>152400</xdr:colOff>
                    <xdr:row>39</xdr:row>
                    <xdr:rowOff>228600</xdr:rowOff>
                  </to>
                </anchor>
              </controlPr>
            </control>
          </mc:Choice>
        </mc:AlternateContent>
        <mc:AlternateContent xmlns:mc="http://schemas.openxmlformats.org/markup-compatibility/2006">
          <mc:Choice Requires="x14">
            <control shapeId="10288" r:id="rId51" name="Check Box 48">
              <controlPr defaultSize="0" autoFill="0" autoLine="0" autoPict="0">
                <anchor moveWithCells="1">
                  <from>
                    <xdr:col>33</xdr:col>
                    <xdr:colOff>196850</xdr:colOff>
                    <xdr:row>39</xdr:row>
                    <xdr:rowOff>38100</xdr:rowOff>
                  </from>
                  <to>
                    <xdr:col>35</xdr:col>
                    <xdr:colOff>19050</xdr:colOff>
                    <xdr:row>39</xdr:row>
                    <xdr:rowOff>228600</xdr:rowOff>
                  </to>
                </anchor>
              </controlPr>
            </control>
          </mc:Choice>
        </mc:AlternateContent>
        <mc:AlternateContent xmlns:mc="http://schemas.openxmlformats.org/markup-compatibility/2006">
          <mc:Choice Requires="x14">
            <control shapeId="10289" r:id="rId52" name="Check Box 49">
              <controlPr defaultSize="0" autoFill="0" autoLine="0" autoPict="0">
                <anchor moveWithCells="1">
                  <from>
                    <xdr:col>27</xdr:col>
                    <xdr:colOff>165100</xdr:colOff>
                    <xdr:row>39</xdr:row>
                    <xdr:rowOff>50800</xdr:rowOff>
                  </from>
                  <to>
                    <xdr:col>28</xdr:col>
                    <xdr:colOff>184150</xdr:colOff>
                    <xdr:row>39</xdr:row>
                    <xdr:rowOff>209550</xdr:rowOff>
                  </to>
                </anchor>
              </controlPr>
            </control>
          </mc:Choice>
        </mc:AlternateContent>
        <mc:AlternateContent xmlns:mc="http://schemas.openxmlformats.org/markup-compatibility/2006">
          <mc:Choice Requires="x14">
            <control shapeId="10290" r:id="rId53" name="Check Box 50">
              <controlPr defaultSize="0" autoFill="0" autoLine="0" autoPict="0">
                <anchor moveWithCells="1">
                  <from>
                    <xdr:col>27</xdr:col>
                    <xdr:colOff>184150</xdr:colOff>
                    <xdr:row>44</xdr:row>
                    <xdr:rowOff>38100</xdr:rowOff>
                  </from>
                  <to>
                    <xdr:col>29</xdr:col>
                    <xdr:colOff>12700</xdr:colOff>
                    <xdr:row>44</xdr:row>
                    <xdr:rowOff>228600</xdr:rowOff>
                  </to>
                </anchor>
              </controlPr>
            </control>
          </mc:Choice>
        </mc:AlternateContent>
        <mc:AlternateContent xmlns:mc="http://schemas.openxmlformats.org/markup-compatibility/2006">
          <mc:Choice Requires="x14">
            <control shapeId="10291" r:id="rId54" name="Check Box 51">
              <controlPr defaultSize="0" autoFill="0" autoLine="0" autoPict="0">
                <anchor moveWithCells="1">
                  <from>
                    <xdr:col>27</xdr:col>
                    <xdr:colOff>165100</xdr:colOff>
                    <xdr:row>47</xdr:row>
                    <xdr:rowOff>50800</xdr:rowOff>
                  </from>
                  <to>
                    <xdr:col>29</xdr:col>
                    <xdr:colOff>12700</xdr:colOff>
                    <xdr:row>47</xdr:row>
                    <xdr:rowOff>209550</xdr:rowOff>
                  </to>
                </anchor>
              </controlPr>
            </control>
          </mc:Choice>
        </mc:AlternateContent>
        <mc:AlternateContent xmlns:mc="http://schemas.openxmlformats.org/markup-compatibility/2006">
          <mc:Choice Requires="x14">
            <control shapeId="10292" r:id="rId55" name="Check Box 52">
              <controlPr defaultSize="0" autoFill="0" autoLine="0" autoPict="0">
                <anchor moveWithCells="1">
                  <from>
                    <xdr:col>27</xdr:col>
                    <xdr:colOff>165100</xdr:colOff>
                    <xdr:row>48</xdr:row>
                    <xdr:rowOff>38100</xdr:rowOff>
                  </from>
                  <to>
                    <xdr:col>29</xdr:col>
                    <xdr:colOff>12700</xdr:colOff>
                    <xdr:row>48</xdr:row>
                    <xdr:rowOff>228600</xdr:rowOff>
                  </to>
                </anchor>
              </controlPr>
            </control>
          </mc:Choice>
        </mc:AlternateContent>
        <mc:AlternateContent xmlns:mc="http://schemas.openxmlformats.org/markup-compatibility/2006">
          <mc:Choice Requires="x14">
            <control shapeId="10293" r:id="rId56" name="Check Box 53">
              <controlPr defaultSize="0" autoFill="0" autoLine="0" autoPict="0">
                <anchor moveWithCells="1">
                  <from>
                    <xdr:col>27</xdr:col>
                    <xdr:colOff>165100</xdr:colOff>
                    <xdr:row>49</xdr:row>
                    <xdr:rowOff>38100</xdr:rowOff>
                  </from>
                  <to>
                    <xdr:col>29</xdr:col>
                    <xdr:colOff>12700</xdr:colOff>
                    <xdr:row>49</xdr:row>
                    <xdr:rowOff>228600</xdr:rowOff>
                  </to>
                </anchor>
              </controlPr>
            </control>
          </mc:Choice>
        </mc:AlternateContent>
        <mc:AlternateContent xmlns:mc="http://schemas.openxmlformats.org/markup-compatibility/2006">
          <mc:Choice Requires="x14">
            <control shapeId="10294" r:id="rId57" name="Check Box 54">
              <controlPr defaultSize="0" autoFill="0" autoLine="0" autoPict="0">
                <anchor moveWithCells="1">
                  <from>
                    <xdr:col>44</xdr:col>
                    <xdr:colOff>95250</xdr:colOff>
                    <xdr:row>50</xdr:row>
                    <xdr:rowOff>31750</xdr:rowOff>
                  </from>
                  <to>
                    <xdr:col>45</xdr:col>
                    <xdr:colOff>127000</xdr:colOff>
                    <xdr:row>50</xdr:row>
                    <xdr:rowOff>228600</xdr:rowOff>
                  </to>
                </anchor>
              </controlPr>
            </control>
          </mc:Choice>
        </mc:AlternateContent>
        <mc:AlternateContent xmlns:mc="http://schemas.openxmlformats.org/markup-compatibility/2006">
          <mc:Choice Requires="x14">
            <control shapeId="10295" r:id="rId58" name="Check Box 55">
              <controlPr defaultSize="0" autoFill="0" autoLine="0" autoPict="0">
                <anchor moveWithCells="1">
                  <from>
                    <xdr:col>44</xdr:col>
                    <xdr:colOff>95250</xdr:colOff>
                    <xdr:row>50</xdr:row>
                    <xdr:rowOff>209550</xdr:rowOff>
                  </from>
                  <to>
                    <xdr:col>45</xdr:col>
                    <xdr:colOff>146050</xdr:colOff>
                    <xdr:row>50</xdr:row>
                    <xdr:rowOff>374650</xdr:rowOff>
                  </to>
                </anchor>
              </controlPr>
            </control>
          </mc:Choice>
        </mc:AlternateContent>
        <mc:AlternateContent xmlns:mc="http://schemas.openxmlformats.org/markup-compatibility/2006">
          <mc:Choice Requires="x14">
            <control shapeId="10296" r:id="rId59" name="Check Box 56">
              <controlPr defaultSize="0" autoFill="0" autoLine="0" autoPict="0">
                <anchor moveWithCells="1">
                  <from>
                    <xdr:col>39</xdr:col>
                    <xdr:colOff>95250</xdr:colOff>
                    <xdr:row>50</xdr:row>
                    <xdr:rowOff>38100</xdr:rowOff>
                  </from>
                  <to>
                    <xdr:col>40</xdr:col>
                    <xdr:colOff>146050</xdr:colOff>
                    <xdr:row>50</xdr:row>
                    <xdr:rowOff>228600</xdr:rowOff>
                  </to>
                </anchor>
              </controlPr>
            </control>
          </mc:Choice>
        </mc:AlternateContent>
        <mc:AlternateContent xmlns:mc="http://schemas.openxmlformats.org/markup-compatibility/2006">
          <mc:Choice Requires="x14">
            <control shapeId="10297" r:id="rId60" name="Check Box 57">
              <controlPr defaultSize="0" autoFill="0" autoLine="0" autoPict="0">
                <anchor moveWithCells="1">
                  <from>
                    <xdr:col>39</xdr:col>
                    <xdr:colOff>95250</xdr:colOff>
                    <xdr:row>50</xdr:row>
                    <xdr:rowOff>209550</xdr:rowOff>
                  </from>
                  <to>
                    <xdr:col>40</xdr:col>
                    <xdr:colOff>146050</xdr:colOff>
                    <xdr:row>50</xdr:row>
                    <xdr:rowOff>374650</xdr:rowOff>
                  </to>
                </anchor>
              </controlPr>
            </control>
          </mc:Choice>
        </mc:AlternateContent>
        <mc:AlternateContent xmlns:mc="http://schemas.openxmlformats.org/markup-compatibility/2006">
          <mc:Choice Requires="x14">
            <control shapeId="10298" r:id="rId61" name="Check Box 58">
              <controlPr defaultSize="0" autoFill="0" autoLine="0" autoPict="0">
                <anchor moveWithCells="1">
                  <from>
                    <xdr:col>39</xdr:col>
                    <xdr:colOff>95250</xdr:colOff>
                    <xdr:row>50</xdr:row>
                    <xdr:rowOff>374650</xdr:rowOff>
                  </from>
                  <to>
                    <xdr:col>40</xdr:col>
                    <xdr:colOff>127000</xdr:colOff>
                    <xdr:row>50</xdr:row>
                    <xdr:rowOff>533400</xdr:rowOff>
                  </to>
                </anchor>
              </controlPr>
            </control>
          </mc:Choice>
        </mc:AlternateContent>
        <mc:AlternateContent xmlns:mc="http://schemas.openxmlformats.org/markup-compatibility/2006">
          <mc:Choice Requires="x14">
            <control shapeId="10299" r:id="rId62" name="Check Box 59">
              <controlPr defaultSize="0" autoFill="0" autoLine="0" autoPict="0">
                <anchor moveWithCells="1">
                  <from>
                    <xdr:col>34</xdr:col>
                    <xdr:colOff>95250</xdr:colOff>
                    <xdr:row>50</xdr:row>
                    <xdr:rowOff>38100</xdr:rowOff>
                  </from>
                  <to>
                    <xdr:col>35</xdr:col>
                    <xdr:colOff>146050</xdr:colOff>
                    <xdr:row>50</xdr:row>
                    <xdr:rowOff>209550</xdr:rowOff>
                  </to>
                </anchor>
              </controlPr>
            </control>
          </mc:Choice>
        </mc:AlternateContent>
        <mc:AlternateContent xmlns:mc="http://schemas.openxmlformats.org/markup-compatibility/2006">
          <mc:Choice Requires="x14">
            <control shapeId="10300" r:id="rId63" name="Check Box 60">
              <controlPr defaultSize="0" autoFill="0" autoLine="0" autoPict="0">
                <anchor moveWithCells="1">
                  <from>
                    <xdr:col>34</xdr:col>
                    <xdr:colOff>95250</xdr:colOff>
                    <xdr:row>50</xdr:row>
                    <xdr:rowOff>209550</xdr:rowOff>
                  </from>
                  <to>
                    <xdr:col>35</xdr:col>
                    <xdr:colOff>146050</xdr:colOff>
                    <xdr:row>50</xdr:row>
                    <xdr:rowOff>374650</xdr:rowOff>
                  </to>
                </anchor>
              </controlPr>
            </control>
          </mc:Choice>
        </mc:AlternateContent>
        <mc:AlternateContent xmlns:mc="http://schemas.openxmlformats.org/markup-compatibility/2006">
          <mc:Choice Requires="x14">
            <control shapeId="10301" r:id="rId64" name="Check Box 61">
              <controlPr defaultSize="0" autoFill="0" autoLine="0" autoPict="0">
                <anchor moveWithCells="1">
                  <from>
                    <xdr:col>34</xdr:col>
                    <xdr:colOff>95250</xdr:colOff>
                    <xdr:row>50</xdr:row>
                    <xdr:rowOff>368300</xdr:rowOff>
                  </from>
                  <to>
                    <xdr:col>35</xdr:col>
                    <xdr:colOff>152400</xdr:colOff>
                    <xdr:row>50</xdr:row>
                    <xdr:rowOff>533400</xdr:rowOff>
                  </to>
                </anchor>
              </controlPr>
            </control>
          </mc:Choice>
        </mc:AlternateContent>
        <mc:AlternateContent xmlns:mc="http://schemas.openxmlformats.org/markup-compatibility/2006">
          <mc:Choice Requires="x14">
            <control shapeId="10302" r:id="rId65" name="Check Box 62">
              <controlPr defaultSize="0" autoFill="0" autoLine="0" autoPict="0">
                <anchor moveWithCells="1">
                  <from>
                    <xdr:col>39</xdr:col>
                    <xdr:colOff>19050</xdr:colOff>
                    <xdr:row>51</xdr:row>
                    <xdr:rowOff>209550</xdr:rowOff>
                  </from>
                  <to>
                    <xdr:col>40</xdr:col>
                    <xdr:colOff>38100</xdr:colOff>
                    <xdr:row>51</xdr:row>
                    <xdr:rowOff>381000</xdr:rowOff>
                  </to>
                </anchor>
              </controlPr>
            </control>
          </mc:Choice>
        </mc:AlternateContent>
        <mc:AlternateContent xmlns:mc="http://schemas.openxmlformats.org/markup-compatibility/2006">
          <mc:Choice Requires="x14">
            <control shapeId="10303" r:id="rId66" name="Check Box 63">
              <controlPr defaultSize="0" autoFill="0" autoLine="0" autoPict="0">
                <anchor moveWithCells="1">
                  <from>
                    <xdr:col>34</xdr:col>
                    <xdr:colOff>107950</xdr:colOff>
                    <xdr:row>51</xdr:row>
                    <xdr:rowOff>209550</xdr:rowOff>
                  </from>
                  <to>
                    <xdr:col>35</xdr:col>
                    <xdr:colOff>127000</xdr:colOff>
                    <xdr:row>51</xdr:row>
                    <xdr:rowOff>381000</xdr:rowOff>
                  </to>
                </anchor>
              </controlPr>
            </control>
          </mc:Choice>
        </mc:AlternateContent>
        <mc:AlternateContent xmlns:mc="http://schemas.openxmlformats.org/markup-compatibility/2006">
          <mc:Choice Requires="x14">
            <control shapeId="10304" r:id="rId67" name="Check Box 64">
              <controlPr defaultSize="0" autoFill="0" autoLine="0" autoPict="0">
                <anchor moveWithCells="1">
                  <from>
                    <xdr:col>34</xdr:col>
                    <xdr:colOff>127000</xdr:colOff>
                    <xdr:row>52</xdr:row>
                    <xdr:rowOff>19050</xdr:rowOff>
                  </from>
                  <to>
                    <xdr:col>35</xdr:col>
                    <xdr:colOff>152400</xdr:colOff>
                    <xdr:row>53</xdr:row>
                    <xdr:rowOff>0</xdr:rowOff>
                  </to>
                </anchor>
              </controlPr>
            </control>
          </mc:Choice>
        </mc:AlternateContent>
        <mc:AlternateContent xmlns:mc="http://schemas.openxmlformats.org/markup-compatibility/2006">
          <mc:Choice Requires="x14">
            <control shapeId="10305" r:id="rId68" name="Check Box 65">
              <controlPr defaultSize="0" autoFill="0" autoLine="0" autoPict="0">
                <anchor moveWithCells="1">
                  <from>
                    <xdr:col>34</xdr:col>
                    <xdr:colOff>120650</xdr:colOff>
                    <xdr:row>53</xdr:row>
                    <xdr:rowOff>19050</xdr:rowOff>
                  </from>
                  <to>
                    <xdr:col>35</xdr:col>
                    <xdr:colOff>171450</xdr:colOff>
                    <xdr:row>54</xdr:row>
                    <xdr:rowOff>0</xdr:rowOff>
                  </to>
                </anchor>
              </controlPr>
            </control>
          </mc:Choice>
        </mc:AlternateContent>
        <mc:AlternateContent xmlns:mc="http://schemas.openxmlformats.org/markup-compatibility/2006">
          <mc:Choice Requires="x14">
            <control shapeId="10306" r:id="rId69" name="Check Box 66">
              <controlPr defaultSize="0" autoFill="0" autoLine="0" autoPict="0">
                <anchor moveWithCells="1">
                  <from>
                    <xdr:col>34</xdr:col>
                    <xdr:colOff>127000</xdr:colOff>
                    <xdr:row>54</xdr:row>
                    <xdr:rowOff>19050</xdr:rowOff>
                  </from>
                  <to>
                    <xdr:col>35</xdr:col>
                    <xdr:colOff>146050</xdr:colOff>
                    <xdr:row>55</xdr:row>
                    <xdr:rowOff>0</xdr:rowOff>
                  </to>
                </anchor>
              </controlPr>
            </control>
          </mc:Choice>
        </mc:AlternateContent>
        <mc:AlternateContent xmlns:mc="http://schemas.openxmlformats.org/markup-compatibility/2006">
          <mc:Choice Requires="x14">
            <control shapeId="10307" r:id="rId70" name="Check Box 67">
              <controlPr defaultSize="0" autoFill="0" autoLine="0" autoPict="0">
                <anchor moveWithCells="1">
                  <from>
                    <xdr:col>43</xdr:col>
                    <xdr:colOff>133350</xdr:colOff>
                    <xdr:row>51</xdr:row>
                    <xdr:rowOff>196850</xdr:rowOff>
                  </from>
                  <to>
                    <xdr:col>44</xdr:col>
                    <xdr:colOff>152400</xdr:colOff>
                    <xdr:row>51</xdr:row>
                    <xdr:rowOff>393700</xdr:rowOff>
                  </to>
                </anchor>
              </controlPr>
            </control>
          </mc:Choice>
        </mc:AlternateContent>
        <mc:AlternateContent xmlns:mc="http://schemas.openxmlformats.org/markup-compatibility/2006">
          <mc:Choice Requires="x14">
            <control shapeId="10308" r:id="rId71" name="Check Box 68">
              <controlPr defaultSize="0" autoFill="0" autoLine="0" autoPict="0">
                <anchor moveWithCells="1">
                  <from>
                    <xdr:col>27</xdr:col>
                    <xdr:colOff>177800</xdr:colOff>
                    <xdr:row>60</xdr:row>
                    <xdr:rowOff>38100</xdr:rowOff>
                  </from>
                  <to>
                    <xdr:col>29</xdr:col>
                    <xdr:colOff>19050</xdr:colOff>
                    <xdr:row>60</xdr:row>
                    <xdr:rowOff>209550</xdr:rowOff>
                  </to>
                </anchor>
              </controlPr>
            </control>
          </mc:Choice>
        </mc:AlternateContent>
        <mc:AlternateContent xmlns:mc="http://schemas.openxmlformats.org/markup-compatibility/2006">
          <mc:Choice Requires="x14">
            <control shapeId="10309" r:id="rId72" name="Check Box 69">
              <controlPr defaultSize="0" autoFill="0" autoLine="0" autoPict="0">
                <anchor moveWithCells="1">
                  <from>
                    <xdr:col>27</xdr:col>
                    <xdr:colOff>158750</xdr:colOff>
                    <xdr:row>63</xdr:row>
                    <xdr:rowOff>38100</xdr:rowOff>
                  </from>
                  <to>
                    <xdr:col>29</xdr:col>
                    <xdr:colOff>0</xdr:colOff>
                    <xdr:row>63</xdr:row>
                    <xdr:rowOff>209550</xdr:rowOff>
                  </to>
                </anchor>
              </controlPr>
            </control>
          </mc:Choice>
        </mc:AlternateContent>
        <mc:AlternateContent xmlns:mc="http://schemas.openxmlformats.org/markup-compatibility/2006">
          <mc:Choice Requires="x14">
            <control shapeId="10310" r:id="rId73" name="Check Box 70">
              <controlPr defaultSize="0" autoFill="0" autoLine="0" autoPict="0">
                <anchor moveWithCells="1">
                  <from>
                    <xdr:col>27</xdr:col>
                    <xdr:colOff>158750</xdr:colOff>
                    <xdr:row>64</xdr:row>
                    <xdr:rowOff>38100</xdr:rowOff>
                  </from>
                  <to>
                    <xdr:col>29</xdr:col>
                    <xdr:colOff>0</xdr:colOff>
                    <xdr:row>64</xdr:row>
                    <xdr:rowOff>209550</xdr:rowOff>
                  </to>
                </anchor>
              </controlPr>
            </control>
          </mc:Choice>
        </mc:AlternateContent>
        <mc:AlternateContent xmlns:mc="http://schemas.openxmlformats.org/markup-compatibility/2006">
          <mc:Choice Requires="x14">
            <control shapeId="10311" r:id="rId74" name="Check Box 71">
              <controlPr defaultSize="0" autoFill="0" autoLine="0" autoPict="0">
                <anchor moveWithCells="1">
                  <from>
                    <xdr:col>27</xdr:col>
                    <xdr:colOff>165100</xdr:colOff>
                    <xdr:row>65</xdr:row>
                    <xdr:rowOff>50800</xdr:rowOff>
                  </from>
                  <to>
                    <xdr:col>28</xdr:col>
                    <xdr:colOff>184150</xdr:colOff>
                    <xdr:row>65</xdr:row>
                    <xdr:rowOff>209550</xdr:rowOff>
                  </to>
                </anchor>
              </controlPr>
            </control>
          </mc:Choice>
        </mc:AlternateContent>
        <mc:AlternateContent xmlns:mc="http://schemas.openxmlformats.org/markup-compatibility/2006">
          <mc:Choice Requires="x14">
            <control shapeId="10312" r:id="rId75" name="Check Box 72">
              <controlPr defaultSize="0" autoFill="0" autoLine="0" autoPict="0">
                <anchor moveWithCells="1">
                  <from>
                    <xdr:col>44</xdr:col>
                    <xdr:colOff>95250</xdr:colOff>
                    <xdr:row>66</xdr:row>
                    <xdr:rowOff>57150</xdr:rowOff>
                  </from>
                  <to>
                    <xdr:col>45</xdr:col>
                    <xdr:colOff>127000</xdr:colOff>
                    <xdr:row>66</xdr:row>
                    <xdr:rowOff>228600</xdr:rowOff>
                  </to>
                </anchor>
              </controlPr>
            </control>
          </mc:Choice>
        </mc:AlternateContent>
        <mc:AlternateContent xmlns:mc="http://schemas.openxmlformats.org/markup-compatibility/2006">
          <mc:Choice Requires="x14">
            <control shapeId="10313" r:id="rId76" name="Check Box 73">
              <controlPr defaultSize="0" autoFill="0" autoLine="0" autoPict="0">
                <anchor moveWithCells="1">
                  <from>
                    <xdr:col>44</xdr:col>
                    <xdr:colOff>95250</xdr:colOff>
                    <xdr:row>66</xdr:row>
                    <xdr:rowOff>222250</xdr:rowOff>
                  </from>
                  <to>
                    <xdr:col>45</xdr:col>
                    <xdr:colOff>146050</xdr:colOff>
                    <xdr:row>66</xdr:row>
                    <xdr:rowOff>400050</xdr:rowOff>
                  </to>
                </anchor>
              </controlPr>
            </control>
          </mc:Choice>
        </mc:AlternateContent>
        <mc:AlternateContent xmlns:mc="http://schemas.openxmlformats.org/markup-compatibility/2006">
          <mc:Choice Requires="x14">
            <control shapeId="10314" r:id="rId77" name="Check Box 74">
              <controlPr defaultSize="0" autoFill="0" autoLine="0" autoPict="0">
                <anchor moveWithCells="1">
                  <from>
                    <xdr:col>39</xdr:col>
                    <xdr:colOff>101600</xdr:colOff>
                    <xdr:row>66</xdr:row>
                    <xdr:rowOff>57150</xdr:rowOff>
                  </from>
                  <to>
                    <xdr:col>40</xdr:col>
                    <xdr:colOff>146050</xdr:colOff>
                    <xdr:row>66</xdr:row>
                    <xdr:rowOff>228600</xdr:rowOff>
                  </to>
                </anchor>
              </controlPr>
            </control>
          </mc:Choice>
        </mc:AlternateContent>
        <mc:AlternateContent xmlns:mc="http://schemas.openxmlformats.org/markup-compatibility/2006">
          <mc:Choice Requires="x14">
            <control shapeId="10315" r:id="rId78" name="Check Box 75">
              <controlPr defaultSize="0" autoFill="0" autoLine="0" autoPict="0">
                <anchor moveWithCells="1">
                  <from>
                    <xdr:col>39</xdr:col>
                    <xdr:colOff>95250</xdr:colOff>
                    <xdr:row>66</xdr:row>
                    <xdr:rowOff>222250</xdr:rowOff>
                  </from>
                  <to>
                    <xdr:col>40</xdr:col>
                    <xdr:colOff>114300</xdr:colOff>
                    <xdr:row>66</xdr:row>
                    <xdr:rowOff>400050</xdr:rowOff>
                  </to>
                </anchor>
              </controlPr>
            </control>
          </mc:Choice>
        </mc:AlternateContent>
        <mc:AlternateContent xmlns:mc="http://schemas.openxmlformats.org/markup-compatibility/2006">
          <mc:Choice Requires="x14">
            <control shapeId="10316" r:id="rId79" name="Check Box 76">
              <controlPr defaultSize="0" autoFill="0" autoLine="0" autoPict="0">
                <anchor moveWithCells="1">
                  <from>
                    <xdr:col>39</xdr:col>
                    <xdr:colOff>107950</xdr:colOff>
                    <xdr:row>66</xdr:row>
                    <xdr:rowOff>393700</xdr:rowOff>
                  </from>
                  <to>
                    <xdr:col>40</xdr:col>
                    <xdr:colOff>133350</xdr:colOff>
                    <xdr:row>66</xdr:row>
                    <xdr:rowOff>565150</xdr:rowOff>
                  </to>
                </anchor>
              </controlPr>
            </control>
          </mc:Choice>
        </mc:AlternateContent>
        <mc:AlternateContent xmlns:mc="http://schemas.openxmlformats.org/markup-compatibility/2006">
          <mc:Choice Requires="x14">
            <control shapeId="10317" r:id="rId80" name="Check Box 77">
              <controlPr defaultSize="0" autoFill="0" autoLine="0" autoPict="0">
                <anchor moveWithCells="1">
                  <from>
                    <xdr:col>34</xdr:col>
                    <xdr:colOff>107950</xdr:colOff>
                    <xdr:row>66</xdr:row>
                    <xdr:rowOff>381000</xdr:rowOff>
                  </from>
                  <to>
                    <xdr:col>35</xdr:col>
                    <xdr:colOff>133350</xdr:colOff>
                    <xdr:row>66</xdr:row>
                    <xdr:rowOff>584200</xdr:rowOff>
                  </to>
                </anchor>
              </controlPr>
            </control>
          </mc:Choice>
        </mc:AlternateContent>
        <mc:AlternateContent xmlns:mc="http://schemas.openxmlformats.org/markup-compatibility/2006">
          <mc:Choice Requires="x14">
            <control shapeId="10318" r:id="rId81" name="Check Box 78">
              <controlPr defaultSize="0" autoFill="0" autoLine="0" autoPict="0">
                <anchor moveWithCells="1">
                  <from>
                    <xdr:col>34</xdr:col>
                    <xdr:colOff>101600</xdr:colOff>
                    <xdr:row>66</xdr:row>
                    <xdr:rowOff>203200</xdr:rowOff>
                  </from>
                  <to>
                    <xdr:col>35</xdr:col>
                    <xdr:colOff>146050</xdr:colOff>
                    <xdr:row>66</xdr:row>
                    <xdr:rowOff>431800</xdr:rowOff>
                  </to>
                </anchor>
              </controlPr>
            </control>
          </mc:Choice>
        </mc:AlternateContent>
        <mc:AlternateContent xmlns:mc="http://schemas.openxmlformats.org/markup-compatibility/2006">
          <mc:Choice Requires="x14">
            <control shapeId="10319" r:id="rId82" name="Check Box 79">
              <controlPr defaultSize="0" autoFill="0" autoLine="0" autoPict="0">
                <anchor moveWithCells="1">
                  <from>
                    <xdr:col>34</xdr:col>
                    <xdr:colOff>101600</xdr:colOff>
                    <xdr:row>66</xdr:row>
                    <xdr:rowOff>44450</xdr:rowOff>
                  </from>
                  <to>
                    <xdr:col>35</xdr:col>
                    <xdr:colOff>133350</xdr:colOff>
                    <xdr:row>66</xdr:row>
                    <xdr:rowOff>241300</xdr:rowOff>
                  </to>
                </anchor>
              </controlPr>
            </control>
          </mc:Choice>
        </mc:AlternateContent>
        <mc:AlternateContent xmlns:mc="http://schemas.openxmlformats.org/markup-compatibility/2006">
          <mc:Choice Requires="x14">
            <control shapeId="10320" r:id="rId83" name="Check Box 80">
              <controlPr defaultSize="0" autoFill="0" autoLine="0" autoPict="0">
                <anchor moveWithCells="1">
                  <from>
                    <xdr:col>44</xdr:col>
                    <xdr:colOff>12700</xdr:colOff>
                    <xdr:row>67</xdr:row>
                    <xdr:rowOff>279400</xdr:rowOff>
                  </from>
                  <to>
                    <xdr:col>45</xdr:col>
                    <xdr:colOff>50800</xdr:colOff>
                    <xdr:row>67</xdr:row>
                    <xdr:rowOff>469900</xdr:rowOff>
                  </to>
                </anchor>
              </controlPr>
            </control>
          </mc:Choice>
        </mc:AlternateContent>
        <mc:AlternateContent xmlns:mc="http://schemas.openxmlformats.org/markup-compatibility/2006">
          <mc:Choice Requires="x14">
            <control shapeId="10321" r:id="rId84" name="Check Box 81">
              <controlPr defaultSize="0" autoFill="0" autoLine="0" autoPict="0">
                <anchor moveWithCells="1">
                  <from>
                    <xdr:col>39</xdr:col>
                    <xdr:colOff>25400</xdr:colOff>
                    <xdr:row>67</xdr:row>
                    <xdr:rowOff>298450</xdr:rowOff>
                  </from>
                  <to>
                    <xdr:col>40</xdr:col>
                    <xdr:colOff>69850</xdr:colOff>
                    <xdr:row>67</xdr:row>
                    <xdr:rowOff>450850</xdr:rowOff>
                  </to>
                </anchor>
              </controlPr>
            </control>
          </mc:Choice>
        </mc:AlternateContent>
        <mc:AlternateContent xmlns:mc="http://schemas.openxmlformats.org/markup-compatibility/2006">
          <mc:Choice Requires="x14">
            <control shapeId="10322" r:id="rId85" name="Check Box 82">
              <controlPr defaultSize="0" autoFill="0" autoLine="0" autoPict="0">
                <anchor moveWithCells="1">
                  <from>
                    <xdr:col>34</xdr:col>
                    <xdr:colOff>114300</xdr:colOff>
                    <xdr:row>67</xdr:row>
                    <xdr:rowOff>292100</xdr:rowOff>
                  </from>
                  <to>
                    <xdr:col>35</xdr:col>
                    <xdr:colOff>152400</xdr:colOff>
                    <xdr:row>67</xdr:row>
                    <xdr:rowOff>457200</xdr:rowOff>
                  </to>
                </anchor>
              </controlPr>
            </control>
          </mc:Choice>
        </mc:AlternateContent>
        <mc:AlternateContent xmlns:mc="http://schemas.openxmlformats.org/markup-compatibility/2006">
          <mc:Choice Requires="x14">
            <control shapeId="10323" r:id="rId86" name="Check Box 83">
              <controlPr defaultSize="0" autoFill="0" autoLine="0" autoPict="0">
                <anchor moveWithCells="1">
                  <from>
                    <xdr:col>34</xdr:col>
                    <xdr:colOff>133350</xdr:colOff>
                    <xdr:row>69</xdr:row>
                    <xdr:rowOff>19050</xdr:rowOff>
                  </from>
                  <to>
                    <xdr:col>35</xdr:col>
                    <xdr:colOff>171450</xdr:colOff>
                    <xdr:row>69</xdr:row>
                    <xdr:rowOff>190500</xdr:rowOff>
                  </to>
                </anchor>
              </controlPr>
            </control>
          </mc:Choice>
        </mc:AlternateContent>
        <mc:AlternateContent xmlns:mc="http://schemas.openxmlformats.org/markup-compatibility/2006">
          <mc:Choice Requires="x14">
            <control shapeId="10324" r:id="rId87" name="Check Box 84">
              <controlPr defaultSize="0" autoFill="0" autoLine="0" autoPict="0">
                <anchor moveWithCells="1">
                  <from>
                    <xdr:col>34</xdr:col>
                    <xdr:colOff>133350</xdr:colOff>
                    <xdr:row>68</xdr:row>
                    <xdr:rowOff>292100</xdr:rowOff>
                  </from>
                  <to>
                    <xdr:col>35</xdr:col>
                    <xdr:colOff>171450</xdr:colOff>
                    <xdr:row>69</xdr:row>
                    <xdr:rowOff>12700</xdr:rowOff>
                  </to>
                </anchor>
              </controlPr>
            </control>
          </mc:Choice>
        </mc:AlternateContent>
        <mc:AlternateContent xmlns:mc="http://schemas.openxmlformats.org/markup-compatibility/2006">
          <mc:Choice Requires="x14">
            <control shapeId="10325" r:id="rId88" name="Check Box 85">
              <controlPr defaultSize="0" autoFill="0" autoLine="0" autoPict="0">
                <anchor moveWithCells="1">
                  <from>
                    <xdr:col>11</xdr:col>
                    <xdr:colOff>76200</xdr:colOff>
                    <xdr:row>89</xdr:row>
                    <xdr:rowOff>44450</xdr:rowOff>
                  </from>
                  <to>
                    <xdr:col>13</xdr:col>
                    <xdr:colOff>12700</xdr:colOff>
                    <xdr:row>89</xdr:row>
                    <xdr:rowOff>203200</xdr:rowOff>
                  </to>
                </anchor>
              </controlPr>
            </control>
          </mc:Choice>
        </mc:AlternateContent>
        <mc:AlternateContent xmlns:mc="http://schemas.openxmlformats.org/markup-compatibility/2006">
          <mc:Choice Requires="x14">
            <control shapeId="10326" r:id="rId89" name="Check Box 86">
              <controlPr defaultSize="0" autoFill="0" autoLine="0" autoPict="0">
                <anchor moveWithCells="1">
                  <from>
                    <xdr:col>11</xdr:col>
                    <xdr:colOff>76200</xdr:colOff>
                    <xdr:row>90</xdr:row>
                    <xdr:rowOff>38100</xdr:rowOff>
                  </from>
                  <to>
                    <xdr:col>13</xdr:col>
                    <xdr:colOff>12700</xdr:colOff>
                    <xdr:row>90</xdr:row>
                    <xdr:rowOff>203200</xdr:rowOff>
                  </to>
                </anchor>
              </controlPr>
            </control>
          </mc:Choice>
        </mc:AlternateContent>
        <mc:AlternateContent xmlns:mc="http://schemas.openxmlformats.org/markup-compatibility/2006">
          <mc:Choice Requires="x14">
            <control shapeId="10327" r:id="rId90" name="Check Box 87">
              <controlPr defaultSize="0" autoFill="0" autoLine="0" autoPict="0">
                <anchor moveWithCells="1">
                  <from>
                    <xdr:col>11</xdr:col>
                    <xdr:colOff>76200</xdr:colOff>
                    <xdr:row>92</xdr:row>
                    <xdr:rowOff>57150</xdr:rowOff>
                  </from>
                  <to>
                    <xdr:col>13</xdr:col>
                    <xdr:colOff>0</xdr:colOff>
                    <xdr:row>92</xdr:row>
                    <xdr:rowOff>203200</xdr:rowOff>
                  </to>
                </anchor>
              </controlPr>
            </control>
          </mc:Choice>
        </mc:AlternateContent>
        <mc:AlternateContent xmlns:mc="http://schemas.openxmlformats.org/markup-compatibility/2006">
          <mc:Choice Requires="x14">
            <control shapeId="10328" r:id="rId91" name="Check Box 88">
              <controlPr defaultSize="0" autoFill="0" autoLine="0" autoPict="0">
                <anchor moveWithCells="1">
                  <from>
                    <xdr:col>11</xdr:col>
                    <xdr:colOff>76200</xdr:colOff>
                    <xdr:row>93</xdr:row>
                    <xdr:rowOff>50800</xdr:rowOff>
                  </from>
                  <to>
                    <xdr:col>13</xdr:col>
                    <xdr:colOff>0</xdr:colOff>
                    <xdr:row>93</xdr:row>
                    <xdr:rowOff>203200</xdr:rowOff>
                  </to>
                </anchor>
              </controlPr>
            </control>
          </mc:Choice>
        </mc:AlternateContent>
        <mc:AlternateContent xmlns:mc="http://schemas.openxmlformats.org/markup-compatibility/2006">
          <mc:Choice Requires="x14">
            <control shapeId="10329" r:id="rId92" name="Check Box 89">
              <controlPr defaultSize="0" autoFill="0" autoLine="0" autoPict="0">
                <anchor moveWithCells="1">
                  <from>
                    <xdr:col>11</xdr:col>
                    <xdr:colOff>76200</xdr:colOff>
                    <xdr:row>94</xdr:row>
                    <xdr:rowOff>31750</xdr:rowOff>
                  </from>
                  <to>
                    <xdr:col>13</xdr:col>
                    <xdr:colOff>0</xdr:colOff>
                    <xdr:row>94</xdr:row>
                    <xdr:rowOff>190500</xdr:rowOff>
                  </to>
                </anchor>
              </controlPr>
            </control>
          </mc:Choice>
        </mc:AlternateContent>
        <mc:AlternateContent xmlns:mc="http://schemas.openxmlformats.org/markup-compatibility/2006">
          <mc:Choice Requires="x14">
            <control shapeId="10330" r:id="rId93" name="Check Box 90">
              <controlPr defaultSize="0" autoFill="0" autoLine="0" autoPict="0">
                <anchor moveWithCells="1">
                  <from>
                    <xdr:col>28</xdr:col>
                    <xdr:colOff>190500</xdr:colOff>
                    <xdr:row>92</xdr:row>
                    <xdr:rowOff>57150</xdr:rowOff>
                  </from>
                  <to>
                    <xdr:col>29</xdr:col>
                    <xdr:colOff>171450</xdr:colOff>
                    <xdr:row>92</xdr:row>
                    <xdr:rowOff>203200</xdr:rowOff>
                  </to>
                </anchor>
              </controlPr>
            </control>
          </mc:Choice>
        </mc:AlternateContent>
        <mc:AlternateContent xmlns:mc="http://schemas.openxmlformats.org/markup-compatibility/2006">
          <mc:Choice Requires="x14">
            <control shapeId="10331" r:id="rId94" name="Check Box 91">
              <controlPr defaultSize="0" autoFill="0" autoLine="0" autoPict="0">
                <anchor moveWithCells="1">
                  <from>
                    <xdr:col>28</xdr:col>
                    <xdr:colOff>190500</xdr:colOff>
                    <xdr:row>93</xdr:row>
                    <xdr:rowOff>44450</xdr:rowOff>
                  </from>
                  <to>
                    <xdr:col>29</xdr:col>
                    <xdr:colOff>171450</xdr:colOff>
                    <xdr:row>93</xdr:row>
                    <xdr:rowOff>203200</xdr:rowOff>
                  </to>
                </anchor>
              </controlPr>
            </control>
          </mc:Choice>
        </mc:AlternateContent>
        <mc:AlternateContent xmlns:mc="http://schemas.openxmlformats.org/markup-compatibility/2006">
          <mc:Choice Requires="x14">
            <control shapeId="10332" r:id="rId95" name="Check Box 92">
              <controlPr defaultSize="0" autoFill="0" autoLine="0" autoPict="0">
                <anchor moveWithCells="1">
                  <from>
                    <xdr:col>28</xdr:col>
                    <xdr:colOff>190500</xdr:colOff>
                    <xdr:row>94</xdr:row>
                    <xdr:rowOff>31750</xdr:rowOff>
                  </from>
                  <to>
                    <xdr:col>29</xdr:col>
                    <xdr:colOff>152400</xdr:colOff>
                    <xdr:row>94</xdr:row>
                    <xdr:rowOff>203200</xdr:rowOff>
                  </to>
                </anchor>
              </controlPr>
            </control>
          </mc:Choice>
        </mc:AlternateContent>
        <mc:AlternateContent xmlns:mc="http://schemas.openxmlformats.org/markup-compatibility/2006">
          <mc:Choice Requires="x14">
            <control shapeId="10333" r:id="rId96" name="Check Box 93">
              <controlPr defaultSize="0" autoFill="0" autoLine="0" autoPict="0">
                <anchor moveWithCells="1">
                  <from>
                    <xdr:col>38</xdr:col>
                    <xdr:colOff>107950</xdr:colOff>
                    <xdr:row>92</xdr:row>
                    <xdr:rowOff>63500</xdr:rowOff>
                  </from>
                  <to>
                    <xdr:col>39</xdr:col>
                    <xdr:colOff>88900</xdr:colOff>
                    <xdr:row>92</xdr:row>
                    <xdr:rowOff>203200</xdr:rowOff>
                  </to>
                </anchor>
              </controlPr>
            </control>
          </mc:Choice>
        </mc:AlternateContent>
        <mc:AlternateContent xmlns:mc="http://schemas.openxmlformats.org/markup-compatibility/2006">
          <mc:Choice Requires="x14">
            <control shapeId="10334" r:id="rId97" name="Check Box 94">
              <controlPr defaultSize="0" autoFill="0" autoLine="0" autoPict="0">
                <anchor moveWithCells="1">
                  <from>
                    <xdr:col>38</xdr:col>
                    <xdr:colOff>107950</xdr:colOff>
                    <xdr:row>93</xdr:row>
                    <xdr:rowOff>50800</xdr:rowOff>
                  </from>
                  <to>
                    <xdr:col>39</xdr:col>
                    <xdr:colOff>107950</xdr:colOff>
                    <xdr:row>93</xdr:row>
                    <xdr:rowOff>203200</xdr:rowOff>
                  </to>
                </anchor>
              </controlPr>
            </control>
          </mc:Choice>
        </mc:AlternateContent>
        <mc:AlternateContent xmlns:mc="http://schemas.openxmlformats.org/markup-compatibility/2006">
          <mc:Choice Requires="x14">
            <control shapeId="10335" r:id="rId98" name="Check Box 95">
              <controlPr defaultSize="0" autoFill="0" autoLine="0" autoPict="0">
                <anchor moveWithCells="1">
                  <from>
                    <xdr:col>21</xdr:col>
                    <xdr:colOff>57150</xdr:colOff>
                    <xdr:row>96</xdr:row>
                    <xdr:rowOff>50800</xdr:rowOff>
                  </from>
                  <to>
                    <xdr:col>22</xdr:col>
                    <xdr:colOff>107950</xdr:colOff>
                    <xdr:row>96</xdr:row>
                    <xdr:rowOff>203200</xdr:rowOff>
                  </to>
                </anchor>
              </controlPr>
            </control>
          </mc:Choice>
        </mc:AlternateContent>
        <mc:AlternateContent xmlns:mc="http://schemas.openxmlformats.org/markup-compatibility/2006">
          <mc:Choice Requires="x14">
            <control shapeId="10336" r:id="rId99" name="Check Box 96">
              <controlPr defaultSize="0" autoFill="0" autoLine="0" autoPict="0">
                <anchor moveWithCells="1">
                  <from>
                    <xdr:col>21</xdr:col>
                    <xdr:colOff>50800</xdr:colOff>
                    <xdr:row>99</xdr:row>
                    <xdr:rowOff>57150</xdr:rowOff>
                  </from>
                  <to>
                    <xdr:col>22</xdr:col>
                    <xdr:colOff>107950</xdr:colOff>
                    <xdr:row>99</xdr:row>
                    <xdr:rowOff>203200</xdr:rowOff>
                  </to>
                </anchor>
              </controlPr>
            </control>
          </mc:Choice>
        </mc:AlternateContent>
        <mc:AlternateContent xmlns:mc="http://schemas.openxmlformats.org/markup-compatibility/2006">
          <mc:Choice Requires="x14">
            <control shapeId="10337" r:id="rId100" name="Check Box 97">
              <controlPr defaultSize="0" autoFill="0" autoLine="0" autoPict="0">
                <anchor moveWithCells="1">
                  <from>
                    <xdr:col>21</xdr:col>
                    <xdr:colOff>50800</xdr:colOff>
                    <xdr:row>100</xdr:row>
                    <xdr:rowOff>38100</xdr:rowOff>
                  </from>
                  <to>
                    <xdr:col>22</xdr:col>
                    <xdr:colOff>107950</xdr:colOff>
                    <xdr:row>100</xdr:row>
                    <xdr:rowOff>203200</xdr:rowOff>
                  </to>
                </anchor>
              </controlPr>
            </control>
          </mc:Choice>
        </mc:AlternateContent>
        <mc:AlternateContent xmlns:mc="http://schemas.openxmlformats.org/markup-compatibility/2006">
          <mc:Choice Requires="x14">
            <control shapeId="10338" r:id="rId101" name="Check Box 98">
              <controlPr defaultSize="0" autoFill="0" autoLine="0" autoPict="0">
                <anchor moveWithCells="1">
                  <from>
                    <xdr:col>37</xdr:col>
                    <xdr:colOff>50800</xdr:colOff>
                    <xdr:row>99</xdr:row>
                    <xdr:rowOff>57150</xdr:rowOff>
                  </from>
                  <to>
                    <xdr:col>38</xdr:col>
                    <xdr:colOff>38100</xdr:colOff>
                    <xdr:row>99</xdr:row>
                    <xdr:rowOff>203200</xdr:rowOff>
                  </to>
                </anchor>
              </controlPr>
            </control>
          </mc:Choice>
        </mc:AlternateContent>
        <mc:AlternateContent xmlns:mc="http://schemas.openxmlformats.org/markup-compatibility/2006">
          <mc:Choice Requires="x14">
            <control shapeId="10339" r:id="rId102" name="Check Box 99">
              <controlPr defaultSize="0" autoFill="0" autoLine="0" autoPict="0">
                <anchor moveWithCells="1">
                  <from>
                    <xdr:col>38</xdr:col>
                    <xdr:colOff>76200</xdr:colOff>
                    <xdr:row>101</xdr:row>
                    <xdr:rowOff>50800</xdr:rowOff>
                  </from>
                  <to>
                    <xdr:col>39</xdr:col>
                    <xdr:colOff>50800</xdr:colOff>
                    <xdr:row>101</xdr:row>
                    <xdr:rowOff>203200</xdr:rowOff>
                  </to>
                </anchor>
              </controlPr>
            </control>
          </mc:Choice>
        </mc:AlternateContent>
        <mc:AlternateContent xmlns:mc="http://schemas.openxmlformats.org/markup-compatibility/2006">
          <mc:Choice Requires="x14">
            <control shapeId="10340" r:id="rId103" name="Check Box 100">
              <controlPr defaultSize="0" autoFill="0" autoLine="0" autoPict="0">
                <anchor moveWithCells="1">
                  <from>
                    <xdr:col>38</xdr:col>
                    <xdr:colOff>76200</xdr:colOff>
                    <xdr:row>102</xdr:row>
                    <xdr:rowOff>63500</xdr:rowOff>
                  </from>
                  <to>
                    <xdr:col>39</xdr:col>
                    <xdr:colOff>107950</xdr:colOff>
                    <xdr:row>102</xdr:row>
                    <xdr:rowOff>190500</xdr:rowOff>
                  </to>
                </anchor>
              </controlPr>
            </control>
          </mc:Choice>
        </mc:AlternateContent>
        <mc:AlternateContent xmlns:mc="http://schemas.openxmlformats.org/markup-compatibility/2006">
          <mc:Choice Requires="x14">
            <control shapeId="10341" r:id="rId104" name="Check Box 101">
              <controlPr defaultSize="0" autoFill="0" autoLine="0" autoPict="0">
                <anchor moveWithCells="1">
                  <from>
                    <xdr:col>43</xdr:col>
                    <xdr:colOff>146050</xdr:colOff>
                    <xdr:row>101</xdr:row>
                    <xdr:rowOff>44450</xdr:rowOff>
                  </from>
                  <to>
                    <xdr:col>44</xdr:col>
                    <xdr:colOff>127000</xdr:colOff>
                    <xdr:row>101</xdr:row>
                    <xdr:rowOff>203200</xdr:rowOff>
                  </to>
                </anchor>
              </controlPr>
            </control>
          </mc:Choice>
        </mc:AlternateContent>
        <mc:AlternateContent xmlns:mc="http://schemas.openxmlformats.org/markup-compatibility/2006">
          <mc:Choice Requires="x14">
            <control shapeId="10342" r:id="rId105" name="Check Box 102">
              <controlPr defaultSize="0" autoFill="0" autoLine="0" autoPict="0">
                <anchor moveWithCells="1">
                  <from>
                    <xdr:col>43</xdr:col>
                    <xdr:colOff>146050</xdr:colOff>
                    <xdr:row>102</xdr:row>
                    <xdr:rowOff>57150</xdr:rowOff>
                  </from>
                  <to>
                    <xdr:col>44</xdr:col>
                    <xdr:colOff>107950</xdr:colOff>
                    <xdr:row>102</xdr:row>
                    <xdr:rowOff>203200</xdr:rowOff>
                  </to>
                </anchor>
              </controlPr>
            </control>
          </mc:Choice>
        </mc:AlternateContent>
        <mc:AlternateContent xmlns:mc="http://schemas.openxmlformats.org/markup-compatibility/2006">
          <mc:Choice Requires="x14">
            <control shapeId="10343" r:id="rId106" name="Check Box 103">
              <controlPr defaultSize="0" autoFill="0" autoLine="0" autoPict="0">
                <anchor moveWithCells="1">
                  <from>
                    <xdr:col>27</xdr:col>
                    <xdr:colOff>101600</xdr:colOff>
                    <xdr:row>101</xdr:row>
                    <xdr:rowOff>69850</xdr:rowOff>
                  </from>
                  <to>
                    <xdr:col>28</xdr:col>
                    <xdr:colOff>127000</xdr:colOff>
                    <xdr:row>101</xdr:row>
                    <xdr:rowOff>203200</xdr:rowOff>
                  </to>
                </anchor>
              </controlPr>
            </control>
          </mc:Choice>
        </mc:AlternateContent>
        <mc:AlternateContent xmlns:mc="http://schemas.openxmlformats.org/markup-compatibility/2006">
          <mc:Choice Requires="x14">
            <control shapeId="10344" r:id="rId107" name="Check Box 104">
              <controlPr defaultSize="0" autoFill="0" autoLine="0" autoPict="0">
                <anchor moveWithCells="1">
                  <from>
                    <xdr:col>27</xdr:col>
                    <xdr:colOff>107950</xdr:colOff>
                    <xdr:row>102</xdr:row>
                    <xdr:rowOff>50800</xdr:rowOff>
                  </from>
                  <to>
                    <xdr:col>28</xdr:col>
                    <xdr:colOff>69850</xdr:colOff>
                    <xdr:row>102</xdr:row>
                    <xdr:rowOff>203200</xdr:rowOff>
                  </to>
                </anchor>
              </controlPr>
            </control>
          </mc:Choice>
        </mc:AlternateContent>
        <mc:AlternateContent xmlns:mc="http://schemas.openxmlformats.org/markup-compatibility/2006">
          <mc:Choice Requires="x14">
            <control shapeId="10345" r:id="rId108" name="Check Box 105">
              <controlPr defaultSize="0" autoFill="0" autoLine="0" autoPict="0">
                <anchor moveWithCells="1">
                  <from>
                    <xdr:col>32</xdr:col>
                    <xdr:colOff>190500</xdr:colOff>
                    <xdr:row>101</xdr:row>
                    <xdr:rowOff>44450</xdr:rowOff>
                  </from>
                  <to>
                    <xdr:col>34</xdr:col>
                    <xdr:colOff>76200</xdr:colOff>
                    <xdr:row>101</xdr:row>
                    <xdr:rowOff>203200</xdr:rowOff>
                  </to>
                </anchor>
              </controlPr>
            </control>
          </mc:Choice>
        </mc:AlternateContent>
        <mc:AlternateContent xmlns:mc="http://schemas.openxmlformats.org/markup-compatibility/2006">
          <mc:Choice Requires="x14">
            <control shapeId="10346" r:id="rId109" name="Check Box 106">
              <controlPr defaultSize="0" autoFill="0" autoLine="0" autoPict="0">
                <anchor moveWithCells="1">
                  <from>
                    <xdr:col>32</xdr:col>
                    <xdr:colOff>190500</xdr:colOff>
                    <xdr:row>102</xdr:row>
                    <xdr:rowOff>57150</xdr:rowOff>
                  </from>
                  <to>
                    <xdr:col>33</xdr:col>
                    <xdr:colOff>190500</xdr:colOff>
                    <xdr:row>102</xdr:row>
                    <xdr:rowOff>203200</xdr:rowOff>
                  </to>
                </anchor>
              </controlPr>
            </control>
          </mc:Choice>
        </mc:AlternateContent>
        <mc:AlternateContent xmlns:mc="http://schemas.openxmlformats.org/markup-compatibility/2006">
          <mc:Choice Requires="x14">
            <control shapeId="10347" r:id="rId110" name="Check Box 107">
              <controlPr defaultSize="0" autoFill="0" autoLine="0" autoPict="0">
                <anchor moveWithCells="1">
                  <from>
                    <xdr:col>27</xdr:col>
                    <xdr:colOff>19050</xdr:colOff>
                    <xdr:row>104</xdr:row>
                    <xdr:rowOff>63500</xdr:rowOff>
                  </from>
                  <to>
                    <xdr:col>27</xdr:col>
                    <xdr:colOff>190500</xdr:colOff>
                    <xdr:row>104</xdr:row>
                    <xdr:rowOff>203200</xdr:rowOff>
                  </to>
                </anchor>
              </controlPr>
            </control>
          </mc:Choice>
        </mc:AlternateContent>
        <mc:AlternateContent xmlns:mc="http://schemas.openxmlformats.org/markup-compatibility/2006">
          <mc:Choice Requires="x14">
            <control shapeId="10348" r:id="rId111" name="Check Box 108">
              <controlPr defaultSize="0" autoFill="0" autoLine="0" autoPict="0">
                <anchor moveWithCells="1">
                  <from>
                    <xdr:col>27</xdr:col>
                    <xdr:colOff>6350</xdr:colOff>
                    <xdr:row>107</xdr:row>
                    <xdr:rowOff>57150</xdr:rowOff>
                  </from>
                  <to>
                    <xdr:col>27</xdr:col>
                    <xdr:colOff>184150</xdr:colOff>
                    <xdr:row>107</xdr:row>
                    <xdr:rowOff>203200</xdr:rowOff>
                  </to>
                </anchor>
              </controlPr>
            </control>
          </mc:Choice>
        </mc:AlternateContent>
        <mc:AlternateContent xmlns:mc="http://schemas.openxmlformats.org/markup-compatibility/2006">
          <mc:Choice Requires="x14">
            <control shapeId="10349" r:id="rId112" name="Check Box 109">
              <controlPr defaultSize="0" autoFill="0" autoLine="0" autoPict="0">
                <anchor moveWithCells="1">
                  <from>
                    <xdr:col>33</xdr:col>
                    <xdr:colOff>69850</xdr:colOff>
                    <xdr:row>107</xdr:row>
                    <xdr:rowOff>57150</xdr:rowOff>
                  </from>
                  <to>
                    <xdr:col>34</xdr:col>
                    <xdr:colOff>38100</xdr:colOff>
                    <xdr:row>107</xdr:row>
                    <xdr:rowOff>203200</xdr:rowOff>
                  </to>
                </anchor>
              </controlPr>
            </control>
          </mc:Choice>
        </mc:AlternateContent>
        <mc:AlternateContent xmlns:mc="http://schemas.openxmlformats.org/markup-compatibility/2006">
          <mc:Choice Requires="x14">
            <control shapeId="10350" r:id="rId113" name="Check Box 110">
              <controlPr defaultSize="0" autoFill="0" autoLine="0" autoPict="0">
                <anchor moveWithCells="1">
                  <from>
                    <xdr:col>37</xdr:col>
                    <xdr:colOff>177800</xdr:colOff>
                    <xdr:row>107</xdr:row>
                    <xdr:rowOff>63500</xdr:rowOff>
                  </from>
                  <to>
                    <xdr:col>38</xdr:col>
                    <xdr:colOff>152400</xdr:colOff>
                    <xdr:row>107</xdr:row>
                    <xdr:rowOff>203200</xdr:rowOff>
                  </to>
                </anchor>
              </controlPr>
            </control>
          </mc:Choice>
        </mc:AlternateContent>
        <mc:AlternateContent xmlns:mc="http://schemas.openxmlformats.org/markup-compatibility/2006">
          <mc:Choice Requires="x14">
            <control shapeId="10351" r:id="rId114" name="Check Box 111">
              <controlPr defaultSize="0" autoFill="0" autoLine="0" autoPict="0">
                <anchor moveWithCells="1">
                  <from>
                    <xdr:col>11</xdr:col>
                    <xdr:colOff>69850</xdr:colOff>
                    <xdr:row>124</xdr:row>
                    <xdr:rowOff>63500</xdr:rowOff>
                  </from>
                  <to>
                    <xdr:col>12</xdr:col>
                    <xdr:colOff>114300</xdr:colOff>
                    <xdr:row>124</xdr:row>
                    <xdr:rowOff>203200</xdr:rowOff>
                  </to>
                </anchor>
              </controlPr>
            </control>
          </mc:Choice>
        </mc:AlternateContent>
        <mc:AlternateContent xmlns:mc="http://schemas.openxmlformats.org/markup-compatibility/2006">
          <mc:Choice Requires="x14">
            <control shapeId="10352" r:id="rId115" name="Check Box 112">
              <controlPr defaultSize="0" autoFill="0" autoLine="0" autoPict="0">
                <anchor moveWithCells="1">
                  <from>
                    <xdr:col>28</xdr:col>
                    <xdr:colOff>107950</xdr:colOff>
                    <xdr:row>124</xdr:row>
                    <xdr:rowOff>50800</xdr:rowOff>
                  </from>
                  <to>
                    <xdr:col>29</xdr:col>
                    <xdr:colOff>88900</xdr:colOff>
                    <xdr:row>124</xdr:row>
                    <xdr:rowOff>203200</xdr:rowOff>
                  </to>
                </anchor>
              </controlPr>
            </control>
          </mc:Choice>
        </mc:AlternateContent>
        <mc:AlternateContent xmlns:mc="http://schemas.openxmlformats.org/markup-compatibility/2006">
          <mc:Choice Requires="x14">
            <control shapeId="10353" r:id="rId116" name="Check Box 113">
              <controlPr defaultSize="0" autoFill="0" autoLine="0" autoPict="0">
                <anchor moveWithCells="1">
                  <from>
                    <xdr:col>38</xdr:col>
                    <xdr:colOff>171450</xdr:colOff>
                    <xdr:row>124</xdr:row>
                    <xdr:rowOff>44450</xdr:rowOff>
                  </from>
                  <to>
                    <xdr:col>39</xdr:col>
                    <xdr:colOff>146050</xdr:colOff>
                    <xdr:row>124</xdr:row>
                    <xdr:rowOff>203200</xdr:rowOff>
                  </to>
                </anchor>
              </controlPr>
            </control>
          </mc:Choice>
        </mc:AlternateContent>
        <mc:AlternateContent xmlns:mc="http://schemas.openxmlformats.org/markup-compatibility/2006">
          <mc:Choice Requires="x14">
            <control shapeId="10354" r:id="rId117" name="Check Box 114">
              <controlPr defaultSize="0" autoFill="0" autoLine="0" autoPict="0">
                <anchor moveWithCells="1">
                  <from>
                    <xdr:col>11</xdr:col>
                    <xdr:colOff>63500</xdr:colOff>
                    <xdr:row>125</xdr:row>
                    <xdr:rowOff>44450</xdr:rowOff>
                  </from>
                  <to>
                    <xdr:col>12</xdr:col>
                    <xdr:colOff>107950</xdr:colOff>
                    <xdr:row>125</xdr:row>
                    <xdr:rowOff>203200</xdr:rowOff>
                  </to>
                </anchor>
              </controlPr>
            </control>
          </mc:Choice>
        </mc:AlternateContent>
        <mc:AlternateContent xmlns:mc="http://schemas.openxmlformats.org/markup-compatibility/2006">
          <mc:Choice Requires="x14">
            <control shapeId="10355" r:id="rId118" name="Check Box 115">
              <controlPr defaultSize="0" autoFill="0" autoLine="0" autoPict="0">
                <anchor moveWithCells="1">
                  <from>
                    <xdr:col>11</xdr:col>
                    <xdr:colOff>76200</xdr:colOff>
                    <xdr:row>130</xdr:row>
                    <xdr:rowOff>50800</xdr:rowOff>
                  </from>
                  <to>
                    <xdr:col>13</xdr:col>
                    <xdr:colOff>0</xdr:colOff>
                    <xdr:row>130</xdr:row>
                    <xdr:rowOff>203200</xdr:rowOff>
                  </to>
                </anchor>
              </controlPr>
            </control>
          </mc:Choice>
        </mc:AlternateContent>
        <mc:AlternateContent xmlns:mc="http://schemas.openxmlformats.org/markup-compatibility/2006">
          <mc:Choice Requires="x14">
            <control shapeId="10356" r:id="rId119" name="Check Box 116">
              <controlPr defaultSize="0" autoFill="0" autoLine="0" autoPict="0">
                <anchor moveWithCells="1">
                  <from>
                    <xdr:col>11</xdr:col>
                    <xdr:colOff>69850</xdr:colOff>
                    <xdr:row>131</xdr:row>
                    <xdr:rowOff>44450</xdr:rowOff>
                  </from>
                  <to>
                    <xdr:col>13</xdr:col>
                    <xdr:colOff>50800</xdr:colOff>
                    <xdr:row>131</xdr:row>
                    <xdr:rowOff>203200</xdr:rowOff>
                  </to>
                </anchor>
              </controlPr>
            </control>
          </mc:Choice>
        </mc:AlternateContent>
        <mc:AlternateContent xmlns:mc="http://schemas.openxmlformats.org/markup-compatibility/2006">
          <mc:Choice Requires="x14">
            <control shapeId="10357" r:id="rId120" name="Check Box 117">
              <controlPr defaultSize="0" autoFill="0" autoLine="0" autoPict="0">
                <anchor moveWithCells="1">
                  <from>
                    <xdr:col>11</xdr:col>
                    <xdr:colOff>69850</xdr:colOff>
                    <xdr:row>132</xdr:row>
                    <xdr:rowOff>57150</xdr:rowOff>
                  </from>
                  <to>
                    <xdr:col>13</xdr:col>
                    <xdr:colOff>50800</xdr:colOff>
                    <xdr:row>132</xdr:row>
                    <xdr:rowOff>203200</xdr:rowOff>
                  </to>
                </anchor>
              </controlPr>
            </control>
          </mc:Choice>
        </mc:AlternateContent>
        <mc:AlternateContent xmlns:mc="http://schemas.openxmlformats.org/markup-compatibility/2006">
          <mc:Choice Requires="x14">
            <control shapeId="10358" r:id="rId121" name="Check Box 118">
              <controlPr defaultSize="0" autoFill="0" autoLine="0" autoPict="0">
                <anchor moveWithCells="1">
                  <from>
                    <xdr:col>11</xdr:col>
                    <xdr:colOff>76200</xdr:colOff>
                    <xdr:row>134</xdr:row>
                    <xdr:rowOff>57150</xdr:rowOff>
                  </from>
                  <to>
                    <xdr:col>13</xdr:col>
                    <xdr:colOff>0</xdr:colOff>
                    <xdr:row>134</xdr:row>
                    <xdr:rowOff>203200</xdr:rowOff>
                  </to>
                </anchor>
              </controlPr>
            </control>
          </mc:Choice>
        </mc:AlternateContent>
        <mc:AlternateContent xmlns:mc="http://schemas.openxmlformats.org/markup-compatibility/2006">
          <mc:Choice Requires="x14">
            <control shapeId="10359" r:id="rId122" name="Check Box 119">
              <controlPr defaultSize="0" autoFill="0" autoLine="0" autoPict="0">
                <anchor moveWithCells="1">
                  <from>
                    <xdr:col>11</xdr:col>
                    <xdr:colOff>76200</xdr:colOff>
                    <xdr:row>135</xdr:row>
                    <xdr:rowOff>44450</xdr:rowOff>
                  </from>
                  <to>
                    <xdr:col>13</xdr:col>
                    <xdr:colOff>0</xdr:colOff>
                    <xdr:row>135</xdr:row>
                    <xdr:rowOff>203200</xdr:rowOff>
                  </to>
                </anchor>
              </controlPr>
            </control>
          </mc:Choice>
        </mc:AlternateContent>
        <mc:AlternateContent xmlns:mc="http://schemas.openxmlformats.org/markup-compatibility/2006">
          <mc:Choice Requires="x14">
            <control shapeId="10360" r:id="rId123" name="Check Box 120">
              <controlPr defaultSize="0" autoFill="0" autoLine="0" autoPict="0">
                <anchor moveWithCells="1">
                  <from>
                    <xdr:col>11</xdr:col>
                    <xdr:colOff>76200</xdr:colOff>
                    <xdr:row>133</xdr:row>
                    <xdr:rowOff>63500</xdr:rowOff>
                  </from>
                  <to>
                    <xdr:col>13</xdr:col>
                    <xdr:colOff>0</xdr:colOff>
                    <xdr:row>133</xdr:row>
                    <xdr:rowOff>203200</xdr:rowOff>
                  </to>
                </anchor>
              </controlPr>
            </control>
          </mc:Choice>
        </mc:AlternateContent>
        <mc:AlternateContent xmlns:mc="http://schemas.openxmlformats.org/markup-compatibility/2006">
          <mc:Choice Requires="x14">
            <control shapeId="10361" r:id="rId124" name="Check Box 121">
              <controlPr defaultSize="0" autoFill="0" autoLine="0" autoPict="0">
                <anchor moveWithCells="1">
                  <from>
                    <xdr:col>30</xdr:col>
                    <xdr:colOff>127000</xdr:colOff>
                    <xdr:row>130</xdr:row>
                    <xdr:rowOff>69850</xdr:rowOff>
                  </from>
                  <to>
                    <xdr:col>31</xdr:col>
                    <xdr:colOff>107950</xdr:colOff>
                    <xdr:row>130</xdr:row>
                    <xdr:rowOff>203200</xdr:rowOff>
                  </to>
                </anchor>
              </controlPr>
            </control>
          </mc:Choice>
        </mc:AlternateContent>
        <mc:AlternateContent xmlns:mc="http://schemas.openxmlformats.org/markup-compatibility/2006">
          <mc:Choice Requires="x14">
            <control shapeId="10362" r:id="rId125" name="Check Box 122">
              <controlPr defaultSize="0" autoFill="0" autoLine="0" autoPict="0">
                <anchor moveWithCells="1">
                  <from>
                    <xdr:col>30</xdr:col>
                    <xdr:colOff>127000</xdr:colOff>
                    <xdr:row>131</xdr:row>
                    <xdr:rowOff>57150</xdr:rowOff>
                  </from>
                  <to>
                    <xdr:col>31</xdr:col>
                    <xdr:colOff>127000</xdr:colOff>
                    <xdr:row>131</xdr:row>
                    <xdr:rowOff>203200</xdr:rowOff>
                  </to>
                </anchor>
              </controlPr>
            </control>
          </mc:Choice>
        </mc:AlternateContent>
        <mc:AlternateContent xmlns:mc="http://schemas.openxmlformats.org/markup-compatibility/2006">
          <mc:Choice Requires="x14">
            <control shapeId="10363" r:id="rId126" name="Check Box 123">
              <controlPr defaultSize="0" autoFill="0" autoLine="0" autoPict="0">
                <anchor moveWithCells="1">
                  <from>
                    <xdr:col>30</xdr:col>
                    <xdr:colOff>133350</xdr:colOff>
                    <xdr:row>132</xdr:row>
                    <xdr:rowOff>38100</xdr:rowOff>
                  </from>
                  <to>
                    <xdr:col>31</xdr:col>
                    <xdr:colOff>146050</xdr:colOff>
                    <xdr:row>132</xdr:row>
                    <xdr:rowOff>203200</xdr:rowOff>
                  </to>
                </anchor>
              </controlPr>
            </control>
          </mc:Choice>
        </mc:AlternateContent>
        <mc:AlternateContent xmlns:mc="http://schemas.openxmlformats.org/markup-compatibility/2006">
          <mc:Choice Requires="x14">
            <control shapeId="10364" r:id="rId127" name="Check Box 124">
              <controlPr defaultSize="0" autoFill="0" autoLine="0" autoPict="0">
                <anchor moveWithCells="1">
                  <from>
                    <xdr:col>30</xdr:col>
                    <xdr:colOff>133350</xdr:colOff>
                    <xdr:row>133</xdr:row>
                    <xdr:rowOff>31750</xdr:rowOff>
                  </from>
                  <to>
                    <xdr:col>31</xdr:col>
                    <xdr:colOff>146050</xdr:colOff>
                    <xdr:row>133</xdr:row>
                    <xdr:rowOff>203200</xdr:rowOff>
                  </to>
                </anchor>
              </controlPr>
            </control>
          </mc:Choice>
        </mc:AlternateContent>
        <mc:AlternateContent xmlns:mc="http://schemas.openxmlformats.org/markup-compatibility/2006">
          <mc:Choice Requires="x14">
            <control shapeId="10365" r:id="rId128" name="Check Box 125">
              <controlPr defaultSize="0" autoFill="0" autoLine="0" autoPict="0">
                <anchor moveWithCells="1">
                  <from>
                    <xdr:col>30</xdr:col>
                    <xdr:colOff>133350</xdr:colOff>
                    <xdr:row>134</xdr:row>
                    <xdr:rowOff>57150</xdr:rowOff>
                  </from>
                  <to>
                    <xdr:col>31</xdr:col>
                    <xdr:colOff>146050</xdr:colOff>
                    <xdr:row>134</xdr:row>
                    <xdr:rowOff>203200</xdr:rowOff>
                  </to>
                </anchor>
              </controlPr>
            </control>
          </mc:Choice>
        </mc:AlternateContent>
        <mc:AlternateContent xmlns:mc="http://schemas.openxmlformats.org/markup-compatibility/2006">
          <mc:Choice Requires="x14">
            <control shapeId="10366" r:id="rId129" name="Check Box 126">
              <controlPr defaultSize="0" autoFill="0" autoLine="0" autoPict="0">
                <anchor moveWithCells="1">
                  <from>
                    <xdr:col>11</xdr:col>
                    <xdr:colOff>114300</xdr:colOff>
                    <xdr:row>140</xdr:row>
                    <xdr:rowOff>76200</xdr:rowOff>
                  </from>
                  <to>
                    <xdr:col>13</xdr:col>
                    <xdr:colOff>38100</xdr:colOff>
                    <xdr:row>140</xdr:row>
                    <xdr:rowOff>203200</xdr:rowOff>
                  </to>
                </anchor>
              </controlPr>
            </control>
          </mc:Choice>
        </mc:AlternateContent>
        <mc:AlternateContent xmlns:mc="http://schemas.openxmlformats.org/markup-compatibility/2006">
          <mc:Choice Requires="x14">
            <control shapeId="10367" r:id="rId130" name="Check Box 127">
              <controlPr defaultSize="0" autoFill="0" autoLine="0" autoPict="0">
                <anchor moveWithCells="1">
                  <from>
                    <xdr:col>11</xdr:col>
                    <xdr:colOff>107950</xdr:colOff>
                    <xdr:row>141</xdr:row>
                    <xdr:rowOff>76200</xdr:rowOff>
                  </from>
                  <to>
                    <xdr:col>13</xdr:col>
                    <xdr:colOff>38100</xdr:colOff>
                    <xdr:row>141</xdr:row>
                    <xdr:rowOff>203200</xdr:rowOff>
                  </to>
                </anchor>
              </controlPr>
            </control>
          </mc:Choice>
        </mc:AlternateContent>
        <mc:AlternateContent xmlns:mc="http://schemas.openxmlformats.org/markup-compatibility/2006">
          <mc:Choice Requires="x14">
            <control shapeId="10368" r:id="rId131" name="Check Box 128">
              <controlPr defaultSize="0" autoFill="0" autoLine="0" autoPict="0">
                <anchor moveWithCells="1">
                  <from>
                    <xdr:col>11</xdr:col>
                    <xdr:colOff>101600</xdr:colOff>
                    <xdr:row>142</xdr:row>
                    <xdr:rowOff>82550</xdr:rowOff>
                  </from>
                  <to>
                    <xdr:col>13</xdr:col>
                    <xdr:colOff>19050</xdr:colOff>
                    <xdr:row>142</xdr:row>
                    <xdr:rowOff>203200</xdr:rowOff>
                  </to>
                </anchor>
              </controlPr>
            </control>
          </mc:Choice>
        </mc:AlternateContent>
        <mc:AlternateContent xmlns:mc="http://schemas.openxmlformats.org/markup-compatibility/2006">
          <mc:Choice Requires="x14">
            <control shapeId="10369" r:id="rId132" name="Check Box 129">
              <controlPr defaultSize="0" autoFill="0" autoLine="0" autoPict="0">
                <anchor moveWithCells="1">
                  <from>
                    <xdr:col>11</xdr:col>
                    <xdr:colOff>101600</xdr:colOff>
                    <xdr:row>143</xdr:row>
                    <xdr:rowOff>57150</xdr:rowOff>
                  </from>
                  <to>
                    <xdr:col>13</xdr:col>
                    <xdr:colOff>38100</xdr:colOff>
                    <xdr:row>143</xdr:row>
                    <xdr:rowOff>203200</xdr:rowOff>
                  </to>
                </anchor>
              </controlPr>
            </control>
          </mc:Choice>
        </mc:AlternateContent>
        <mc:AlternateContent xmlns:mc="http://schemas.openxmlformats.org/markup-compatibility/2006">
          <mc:Choice Requires="x14">
            <control shapeId="10370" r:id="rId133" name="Check Box 130">
              <controlPr defaultSize="0" autoFill="0" autoLine="0" autoPict="0">
                <anchor moveWithCells="1">
                  <from>
                    <xdr:col>30</xdr:col>
                    <xdr:colOff>120650</xdr:colOff>
                    <xdr:row>142</xdr:row>
                    <xdr:rowOff>76200</xdr:rowOff>
                  </from>
                  <to>
                    <xdr:col>31</xdr:col>
                    <xdr:colOff>107950</xdr:colOff>
                    <xdr:row>142</xdr:row>
                    <xdr:rowOff>203200</xdr:rowOff>
                  </to>
                </anchor>
              </controlPr>
            </control>
          </mc:Choice>
        </mc:AlternateContent>
        <mc:AlternateContent xmlns:mc="http://schemas.openxmlformats.org/markup-compatibility/2006">
          <mc:Choice Requires="x14">
            <control shapeId="10371" r:id="rId134" name="Check Box 131">
              <controlPr defaultSize="0" autoFill="0" autoLine="0" autoPict="0">
                <anchor moveWithCells="1">
                  <from>
                    <xdr:col>30</xdr:col>
                    <xdr:colOff>120650</xdr:colOff>
                    <xdr:row>141</xdr:row>
                    <xdr:rowOff>76200</xdr:rowOff>
                  </from>
                  <to>
                    <xdr:col>31</xdr:col>
                    <xdr:colOff>114300</xdr:colOff>
                    <xdr:row>141</xdr:row>
                    <xdr:rowOff>203200</xdr:rowOff>
                  </to>
                </anchor>
              </controlPr>
            </control>
          </mc:Choice>
        </mc:AlternateContent>
        <mc:AlternateContent xmlns:mc="http://schemas.openxmlformats.org/markup-compatibility/2006">
          <mc:Choice Requires="x14">
            <control shapeId="10372" r:id="rId135" name="Check Box 132">
              <controlPr defaultSize="0" autoFill="0" autoLine="0" autoPict="0">
                <anchor moveWithCells="1">
                  <from>
                    <xdr:col>14</xdr:col>
                    <xdr:colOff>114300</xdr:colOff>
                    <xdr:row>146</xdr:row>
                    <xdr:rowOff>82550</xdr:rowOff>
                  </from>
                  <to>
                    <xdr:col>16</xdr:col>
                    <xdr:colOff>38100</xdr:colOff>
                    <xdr:row>146</xdr:row>
                    <xdr:rowOff>203200</xdr:rowOff>
                  </to>
                </anchor>
              </controlPr>
            </control>
          </mc:Choice>
        </mc:AlternateContent>
        <mc:AlternateContent xmlns:mc="http://schemas.openxmlformats.org/markup-compatibility/2006">
          <mc:Choice Requires="x14">
            <control shapeId="10373" r:id="rId136" name="Check Box 133">
              <controlPr defaultSize="0" autoFill="0" autoLine="0" autoPict="0">
                <anchor moveWithCells="1">
                  <from>
                    <xdr:col>32</xdr:col>
                    <xdr:colOff>63500</xdr:colOff>
                    <xdr:row>146</xdr:row>
                    <xdr:rowOff>76200</xdr:rowOff>
                  </from>
                  <to>
                    <xdr:col>33</xdr:col>
                    <xdr:colOff>38100</xdr:colOff>
                    <xdr:row>146</xdr:row>
                    <xdr:rowOff>203200</xdr:rowOff>
                  </to>
                </anchor>
              </controlPr>
            </control>
          </mc:Choice>
        </mc:AlternateContent>
        <mc:AlternateContent xmlns:mc="http://schemas.openxmlformats.org/markup-compatibility/2006">
          <mc:Choice Requires="x14">
            <control shapeId="10374" r:id="rId137" name="Check Box 134">
              <controlPr defaultSize="0" autoFill="0" autoLine="0" autoPict="0">
                <anchor moveWithCells="1">
                  <from>
                    <xdr:col>14</xdr:col>
                    <xdr:colOff>107950</xdr:colOff>
                    <xdr:row>147</xdr:row>
                    <xdr:rowOff>82550</xdr:rowOff>
                  </from>
                  <to>
                    <xdr:col>16</xdr:col>
                    <xdr:colOff>38100</xdr:colOff>
                    <xdr:row>147</xdr:row>
                    <xdr:rowOff>203200</xdr:rowOff>
                  </to>
                </anchor>
              </controlPr>
            </control>
          </mc:Choice>
        </mc:AlternateContent>
        <mc:AlternateContent xmlns:mc="http://schemas.openxmlformats.org/markup-compatibility/2006">
          <mc:Choice Requires="x14">
            <control shapeId="10375" r:id="rId138" name="Check Box 135">
              <controlPr defaultSize="0" autoFill="0" autoLine="0" autoPict="0">
                <anchor moveWithCells="1">
                  <from>
                    <xdr:col>34</xdr:col>
                    <xdr:colOff>139700</xdr:colOff>
                    <xdr:row>147</xdr:row>
                    <xdr:rowOff>76200</xdr:rowOff>
                  </from>
                  <to>
                    <xdr:col>35</xdr:col>
                    <xdr:colOff>146050</xdr:colOff>
                    <xdr:row>147</xdr:row>
                    <xdr:rowOff>203200</xdr:rowOff>
                  </to>
                </anchor>
              </controlPr>
            </control>
          </mc:Choice>
        </mc:AlternateContent>
        <mc:AlternateContent xmlns:mc="http://schemas.openxmlformats.org/markup-compatibility/2006">
          <mc:Choice Requires="x14">
            <control shapeId="10376" r:id="rId139" name="Check Box 136">
              <controlPr defaultSize="0" autoFill="0" autoLine="0" autoPict="0">
                <anchor moveWithCells="1">
                  <from>
                    <xdr:col>14</xdr:col>
                    <xdr:colOff>120650</xdr:colOff>
                    <xdr:row>149</xdr:row>
                    <xdr:rowOff>25400</xdr:rowOff>
                  </from>
                  <to>
                    <xdr:col>16</xdr:col>
                    <xdr:colOff>107950</xdr:colOff>
                    <xdr:row>149</xdr:row>
                    <xdr:rowOff>203200</xdr:rowOff>
                  </to>
                </anchor>
              </controlPr>
            </control>
          </mc:Choice>
        </mc:AlternateContent>
        <mc:AlternateContent xmlns:mc="http://schemas.openxmlformats.org/markup-compatibility/2006">
          <mc:Choice Requires="x14">
            <control shapeId="10377" r:id="rId140" name="Check Box 137">
              <controlPr defaultSize="0" autoFill="0" autoLine="0" autoPict="0">
                <anchor moveWithCells="1">
                  <from>
                    <xdr:col>22</xdr:col>
                    <xdr:colOff>25400</xdr:colOff>
                    <xdr:row>149</xdr:row>
                    <xdr:rowOff>69850</xdr:rowOff>
                  </from>
                  <to>
                    <xdr:col>23</xdr:col>
                    <xdr:colOff>88900</xdr:colOff>
                    <xdr:row>149</xdr:row>
                    <xdr:rowOff>203200</xdr:rowOff>
                  </to>
                </anchor>
              </controlPr>
            </control>
          </mc:Choice>
        </mc:AlternateContent>
        <mc:AlternateContent xmlns:mc="http://schemas.openxmlformats.org/markup-compatibility/2006">
          <mc:Choice Requires="x14">
            <control shapeId="10378" r:id="rId141" name="Check Box 138">
              <controlPr defaultSize="0" autoFill="0" autoLine="0" autoPict="0">
                <anchor moveWithCells="1">
                  <from>
                    <xdr:col>29</xdr:col>
                    <xdr:colOff>88900</xdr:colOff>
                    <xdr:row>149</xdr:row>
                    <xdr:rowOff>44450</xdr:rowOff>
                  </from>
                  <to>
                    <xdr:col>30</xdr:col>
                    <xdr:colOff>107950</xdr:colOff>
                    <xdr:row>149</xdr:row>
                    <xdr:rowOff>203200</xdr:rowOff>
                  </to>
                </anchor>
              </controlPr>
            </control>
          </mc:Choice>
        </mc:AlternateContent>
        <mc:AlternateContent xmlns:mc="http://schemas.openxmlformats.org/markup-compatibility/2006">
          <mc:Choice Requires="x14">
            <control shapeId="10379" r:id="rId142" name="Check Box 139">
              <controlPr defaultSize="0" autoFill="0" autoLine="0" autoPict="0">
                <anchor moveWithCells="1">
                  <from>
                    <xdr:col>33</xdr:col>
                    <xdr:colOff>190500</xdr:colOff>
                    <xdr:row>149</xdr:row>
                    <xdr:rowOff>63500</xdr:rowOff>
                  </from>
                  <to>
                    <xdr:col>35</xdr:col>
                    <xdr:colOff>0</xdr:colOff>
                    <xdr:row>149</xdr:row>
                    <xdr:rowOff>203200</xdr:rowOff>
                  </to>
                </anchor>
              </controlPr>
            </control>
          </mc:Choice>
        </mc:AlternateContent>
        <mc:AlternateContent xmlns:mc="http://schemas.openxmlformats.org/markup-compatibility/2006">
          <mc:Choice Requires="x14">
            <control shapeId="10380" r:id="rId143" name="Check Box 140">
              <controlPr defaultSize="0" autoFill="0" autoLine="0" autoPict="0">
                <anchor moveWithCells="1">
                  <from>
                    <xdr:col>38</xdr:col>
                    <xdr:colOff>95250</xdr:colOff>
                    <xdr:row>149</xdr:row>
                    <xdr:rowOff>63500</xdr:rowOff>
                  </from>
                  <to>
                    <xdr:col>39</xdr:col>
                    <xdr:colOff>69850</xdr:colOff>
                    <xdr:row>149</xdr:row>
                    <xdr:rowOff>203200</xdr:rowOff>
                  </to>
                </anchor>
              </controlPr>
            </control>
          </mc:Choice>
        </mc:AlternateContent>
        <mc:AlternateContent xmlns:mc="http://schemas.openxmlformats.org/markup-compatibility/2006">
          <mc:Choice Requires="x14">
            <control shapeId="10381" r:id="rId144" name="Check Box 141">
              <controlPr defaultSize="0" autoFill="0" autoLine="0" autoPict="0">
                <anchor moveWithCells="1">
                  <from>
                    <xdr:col>43</xdr:col>
                    <xdr:colOff>177800</xdr:colOff>
                    <xdr:row>149</xdr:row>
                    <xdr:rowOff>38100</xdr:rowOff>
                  </from>
                  <to>
                    <xdr:col>45</xdr:col>
                    <xdr:colOff>19050</xdr:colOff>
                    <xdr:row>149</xdr:row>
                    <xdr:rowOff>203200</xdr:rowOff>
                  </to>
                </anchor>
              </controlPr>
            </control>
          </mc:Choice>
        </mc:AlternateContent>
        <mc:AlternateContent xmlns:mc="http://schemas.openxmlformats.org/markup-compatibility/2006">
          <mc:Choice Requires="x14">
            <control shapeId="10382" r:id="rId145" name="Check Box 142">
              <controlPr defaultSize="0" autoFill="0" autoLine="0" autoPict="0">
                <anchor moveWithCells="1">
                  <from>
                    <xdr:col>14</xdr:col>
                    <xdr:colOff>120650</xdr:colOff>
                    <xdr:row>150</xdr:row>
                    <xdr:rowOff>31750</xdr:rowOff>
                  </from>
                  <to>
                    <xdr:col>16</xdr:col>
                    <xdr:colOff>38100</xdr:colOff>
                    <xdr:row>150</xdr:row>
                    <xdr:rowOff>184150</xdr:rowOff>
                  </to>
                </anchor>
              </controlPr>
            </control>
          </mc:Choice>
        </mc:AlternateContent>
        <mc:AlternateContent xmlns:mc="http://schemas.openxmlformats.org/markup-compatibility/2006">
          <mc:Choice Requires="x14">
            <control shapeId="10383" r:id="rId146" name="Check Box 143">
              <controlPr defaultSize="0" autoFill="0" autoLine="0" autoPict="0">
                <anchor moveWithCells="1">
                  <from>
                    <xdr:col>22</xdr:col>
                    <xdr:colOff>19050</xdr:colOff>
                    <xdr:row>150</xdr:row>
                    <xdr:rowOff>31750</xdr:rowOff>
                  </from>
                  <to>
                    <xdr:col>24</xdr:col>
                    <xdr:colOff>0</xdr:colOff>
                    <xdr:row>150</xdr:row>
                    <xdr:rowOff>184150</xdr:rowOff>
                  </to>
                </anchor>
              </controlPr>
            </control>
          </mc:Choice>
        </mc:AlternateContent>
        <mc:AlternateContent xmlns:mc="http://schemas.openxmlformats.org/markup-compatibility/2006">
          <mc:Choice Requires="x14">
            <control shapeId="10384" r:id="rId147" name="Check Box 144">
              <controlPr defaultSize="0" autoFill="0" autoLine="0" autoPict="0">
                <anchor moveWithCells="1">
                  <from>
                    <xdr:col>14</xdr:col>
                    <xdr:colOff>120650</xdr:colOff>
                    <xdr:row>152</xdr:row>
                    <xdr:rowOff>38100</xdr:rowOff>
                  </from>
                  <to>
                    <xdr:col>16</xdr:col>
                    <xdr:colOff>50800</xdr:colOff>
                    <xdr:row>152</xdr:row>
                    <xdr:rowOff>190500</xdr:rowOff>
                  </to>
                </anchor>
              </controlPr>
            </control>
          </mc:Choice>
        </mc:AlternateContent>
        <mc:AlternateContent xmlns:mc="http://schemas.openxmlformats.org/markup-compatibility/2006">
          <mc:Choice Requires="x14">
            <control shapeId="10385" r:id="rId148" name="Check Box 145">
              <controlPr defaultSize="0" autoFill="0" autoLine="0" autoPict="0">
                <anchor moveWithCells="1">
                  <from>
                    <xdr:col>23</xdr:col>
                    <xdr:colOff>12700</xdr:colOff>
                    <xdr:row>156</xdr:row>
                    <xdr:rowOff>69850</xdr:rowOff>
                  </from>
                  <to>
                    <xdr:col>24</xdr:col>
                    <xdr:colOff>69850</xdr:colOff>
                    <xdr:row>156</xdr:row>
                    <xdr:rowOff>203200</xdr:rowOff>
                  </to>
                </anchor>
              </controlPr>
            </control>
          </mc:Choice>
        </mc:AlternateContent>
        <mc:AlternateContent xmlns:mc="http://schemas.openxmlformats.org/markup-compatibility/2006">
          <mc:Choice Requires="x14">
            <control shapeId="10386" r:id="rId149" name="Check Box 146">
              <controlPr defaultSize="0" autoFill="0" autoLine="0" autoPict="0">
                <anchor moveWithCells="1">
                  <from>
                    <xdr:col>23</xdr:col>
                    <xdr:colOff>12700</xdr:colOff>
                    <xdr:row>157</xdr:row>
                    <xdr:rowOff>57150</xdr:rowOff>
                  </from>
                  <to>
                    <xdr:col>24</xdr:col>
                    <xdr:colOff>88900</xdr:colOff>
                    <xdr:row>157</xdr:row>
                    <xdr:rowOff>203200</xdr:rowOff>
                  </to>
                </anchor>
              </controlPr>
            </control>
          </mc:Choice>
        </mc:AlternateContent>
        <mc:AlternateContent xmlns:mc="http://schemas.openxmlformats.org/markup-compatibility/2006">
          <mc:Choice Requires="x14">
            <control shapeId="10387" r:id="rId150" name="Check Box 147">
              <controlPr defaultSize="0" autoFill="0" autoLine="0" autoPict="0">
                <anchor moveWithCells="1">
                  <from>
                    <xdr:col>23</xdr:col>
                    <xdr:colOff>19050</xdr:colOff>
                    <xdr:row>158</xdr:row>
                    <xdr:rowOff>63500</xdr:rowOff>
                  </from>
                  <to>
                    <xdr:col>25</xdr:col>
                    <xdr:colOff>0</xdr:colOff>
                    <xdr:row>158</xdr:row>
                    <xdr:rowOff>203200</xdr:rowOff>
                  </to>
                </anchor>
              </controlPr>
            </control>
          </mc:Choice>
        </mc:AlternateContent>
        <mc:AlternateContent xmlns:mc="http://schemas.openxmlformats.org/markup-compatibility/2006">
          <mc:Choice Requires="x14">
            <control shapeId="10388" r:id="rId151" name="Check Box 148">
              <controlPr defaultSize="0" autoFill="0" autoLine="0" autoPict="0">
                <anchor moveWithCells="1">
                  <from>
                    <xdr:col>23</xdr:col>
                    <xdr:colOff>19050</xdr:colOff>
                    <xdr:row>161</xdr:row>
                    <xdr:rowOff>63500</xdr:rowOff>
                  </from>
                  <to>
                    <xdr:col>25</xdr:col>
                    <xdr:colOff>38100</xdr:colOff>
                    <xdr:row>161</xdr:row>
                    <xdr:rowOff>203200</xdr:rowOff>
                  </to>
                </anchor>
              </controlPr>
            </control>
          </mc:Choice>
        </mc:AlternateContent>
        <mc:AlternateContent xmlns:mc="http://schemas.openxmlformats.org/markup-compatibility/2006">
          <mc:Choice Requires="x14">
            <control shapeId="10389" r:id="rId152" name="Check Box 149">
              <controlPr defaultSize="0" autoFill="0" autoLine="0" autoPict="0">
                <anchor moveWithCells="1">
                  <from>
                    <xdr:col>38</xdr:col>
                    <xdr:colOff>44450</xdr:colOff>
                    <xdr:row>161</xdr:row>
                    <xdr:rowOff>57150</xdr:rowOff>
                  </from>
                  <to>
                    <xdr:col>39</xdr:col>
                    <xdr:colOff>107950</xdr:colOff>
                    <xdr:row>161</xdr:row>
                    <xdr:rowOff>203200</xdr:rowOff>
                  </to>
                </anchor>
              </controlPr>
            </control>
          </mc:Choice>
        </mc:AlternateContent>
        <mc:AlternateContent xmlns:mc="http://schemas.openxmlformats.org/markup-compatibility/2006">
          <mc:Choice Requires="x14">
            <control shapeId="10390" r:id="rId153" name="Check Box 150">
              <controlPr defaultSize="0" autoFill="0" autoLine="0" autoPict="0">
                <anchor moveWithCells="1">
                  <from>
                    <xdr:col>23</xdr:col>
                    <xdr:colOff>19050</xdr:colOff>
                    <xdr:row>162</xdr:row>
                    <xdr:rowOff>63500</xdr:rowOff>
                  </from>
                  <to>
                    <xdr:col>25</xdr:col>
                    <xdr:colOff>38100</xdr:colOff>
                    <xdr:row>162</xdr:row>
                    <xdr:rowOff>203200</xdr:rowOff>
                  </to>
                </anchor>
              </controlPr>
            </control>
          </mc:Choice>
        </mc:AlternateContent>
        <mc:AlternateContent xmlns:mc="http://schemas.openxmlformats.org/markup-compatibility/2006">
          <mc:Choice Requires="x14">
            <control shapeId="10391" r:id="rId154" name="Check Box 151">
              <controlPr defaultSize="0" autoFill="0" autoLine="0" autoPict="0">
                <anchor moveWithCells="1">
                  <from>
                    <xdr:col>30</xdr:col>
                    <xdr:colOff>120650</xdr:colOff>
                    <xdr:row>166</xdr:row>
                    <xdr:rowOff>184150</xdr:rowOff>
                  </from>
                  <to>
                    <xdr:col>31</xdr:col>
                    <xdr:colOff>171450</xdr:colOff>
                    <xdr:row>166</xdr:row>
                    <xdr:rowOff>679450</xdr:rowOff>
                  </to>
                </anchor>
              </controlPr>
            </control>
          </mc:Choice>
        </mc:AlternateContent>
        <mc:AlternateContent xmlns:mc="http://schemas.openxmlformats.org/markup-compatibility/2006">
          <mc:Choice Requires="x14">
            <control shapeId="10392" r:id="rId155" name="Check Box 152">
              <controlPr defaultSize="0" autoFill="0" autoLine="0" autoPict="0">
                <anchor moveWithCells="1">
                  <from>
                    <xdr:col>36</xdr:col>
                    <xdr:colOff>139700</xdr:colOff>
                    <xdr:row>166</xdr:row>
                    <xdr:rowOff>184150</xdr:rowOff>
                  </from>
                  <to>
                    <xdr:col>38</xdr:col>
                    <xdr:colOff>0</xdr:colOff>
                    <xdr:row>166</xdr:row>
                    <xdr:rowOff>679450</xdr:rowOff>
                  </to>
                </anchor>
              </controlPr>
            </control>
          </mc:Choice>
        </mc:AlternateContent>
        <mc:AlternateContent xmlns:mc="http://schemas.openxmlformats.org/markup-compatibility/2006">
          <mc:Choice Requires="x14">
            <control shapeId="10393" r:id="rId156" name="Check Box 153">
              <controlPr defaultSize="0" autoFill="0" autoLine="0" autoPict="0">
                <anchor moveWithCells="1">
                  <from>
                    <xdr:col>42</xdr:col>
                    <xdr:colOff>177800</xdr:colOff>
                    <xdr:row>166</xdr:row>
                    <xdr:rowOff>184150</xdr:rowOff>
                  </from>
                  <to>
                    <xdr:col>44</xdr:col>
                    <xdr:colOff>38100</xdr:colOff>
                    <xdr:row>166</xdr:row>
                    <xdr:rowOff>679450</xdr:rowOff>
                  </to>
                </anchor>
              </controlPr>
            </control>
          </mc:Choice>
        </mc:AlternateContent>
        <mc:AlternateContent xmlns:mc="http://schemas.openxmlformats.org/markup-compatibility/2006">
          <mc:Choice Requires="x14">
            <control shapeId="10394" r:id="rId157" name="Check Box 154">
              <controlPr defaultSize="0" autoFill="0" autoLine="0" autoPict="0">
                <anchor moveWithCells="1">
                  <from>
                    <xdr:col>28</xdr:col>
                    <xdr:colOff>120650</xdr:colOff>
                    <xdr:row>168</xdr:row>
                    <xdr:rowOff>69850</xdr:rowOff>
                  </from>
                  <to>
                    <xdr:col>29</xdr:col>
                    <xdr:colOff>171450</xdr:colOff>
                    <xdr:row>168</xdr:row>
                    <xdr:rowOff>203200</xdr:rowOff>
                  </to>
                </anchor>
              </controlPr>
            </control>
          </mc:Choice>
        </mc:AlternateContent>
        <mc:AlternateContent xmlns:mc="http://schemas.openxmlformats.org/markup-compatibility/2006">
          <mc:Choice Requires="x14">
            <control shapeId="10395" r:id="rId158" name="Check Box 155">
              <controlPr defaultSize="0" autoFill="0" autoLine="0" autoPict="0">
                <anchor moveWithCells="1">
                  <from>
                    <xdr:col>28</xdr:col>
                    <xdr:colOff>120650</xdr:colOff>
                    <xdr:row>171</xdr:row>
                    <xdr:rowOff>57150</xdr:rowOff>
                  </from>
                  <to>
                    <xdr:col>29</xdr:col>
                    <xdr:colOff>171450</xdr:colOff>
                    <xdr:row>171</xdr:row>
                    <xdr:rowOff>203200</xdr:rowOff>
                  </to>
                </anchor>
              </controlPr>
            </control>
          </mc:Choice>
        </mc:AlternateContent>
        <mc:AlternateContent xmlns:mc="http://schemas.openxmlformats.org/markup-compatibility/2006">
          <mc:Choice Requires="x14">
            <control shapeId="10396" r:id="rId159" name="Check Box 156">
              <controlPr defaultSize="0" autoFill="0" autoLine="0" autoPict="0">
                <anchor moveWithCells="1">
                  <from>
                    <xdr:col>34</xdr:col>
                    <xdr:colOff>146050</xdr:colOff>
                    <xdr:row>171</xdr:row>
                    <xdr:rowOff>63500</xdr:rowOff>
                  </from>
                  <to>
                    <xdr:col>36</xdr:col>
                    <xdr:colOff>12700</xdr:colOff>
                    <xdr:row>171</xdr:row>
                    <xdr:rowOff>203200</xdr:rowOff>
                  </to>
                </anchor>
              </controlPr>
            </control>
          </mc:Choice>
        </mc:AlternateContent>
        <mc:AlternateContent xmlns:mc="http://schemas.openxmlformats.org/markup-compatibility/2006">
          <mc:Choice Requires="x14">
            <control shapeId="10397" r:id="rId160" name="Check Box 157">
              <controlPr defaultSize="0" autoFill="0" autoLine="0" autoPict="0">
                <anchor moveWithCells="1">
                  <from>
                    <xdr:col>39</xdr:col>
                    <xdr:colOff>50800</xdr:colOff>
                    <xdr:row>171</xdr:row>
                    <xdr:rowOff>63500</xdr:rowOff>
                  </from>
                  <to>
                    <xdr:col>40</xdr:col>
                    <xdr:colOff>107950</xdr:colOff>
                    <xdr:row>171</xdr:row>
                    <xdr:rowOff>203200</xdr:rowOff>
                  </to>
                </anchor>
              </controlPr>
            </control>
          </mc:Choice>
        </mc:AlternateContent>
        <mc:AlternateContent xmlns:mc="http://schemas.openxmlformats.org/markup-compatibility/2006">
          <mc:Choice Requires="x14">
            <control shapeId="10398" r:id="rId161" name="Check Box 158">
              <controlPr defaultSize="0" autoFill="0" autoLine="0" autoPict="0">
                <anchor moveWithCells="1">
                  <from>
                    <xdr:col>28</xdr:col>
                    <xdr:colOff>114300</xdr:colOff>
                    <xdr:row>176</xdr:row>
                    <xdr:rowOff>88900</xdr:rowOff>
                  </from>
                  <to>
                    <xdr:col>29</xdr:col>
                    <xdr:colOff>171450</xdr:colOff>
                    <xdr:row>176</xdr:row>
                    <xdr:rowOff>203200</xdr:rowOff>
                  </to>
                </anchor>
              </controlPr>
            </control>
          </mc:Choice>
        </mc:AlternateContent>
        <mc:AlternateContent xmlns:mc="http://schemas.openxmlformats.org/markup-compatibility/2006">
          <mc:Choice Requires="x14">
            <control shapeId="10399" r:id="rId162" name="Check Box 159">
              <controlPr defaultSize="0" autoFill="0" autoLine="0" autoPict="0">
                <anchor moveWithCells="1">
                  <from>
                    <xdr:col>28</xdr:col>
                    <xdr:colOff>114300</xdr:colOff>
                    <xdr:row>179</xdr:row>
                    <xdr:rowOff>76200</xdr:rowOff>
                  </from>
                  <to>
                    <xdr:col>29</xdr:col>
                    <xdr:colOff>171450</xdr:colOff>
                    <xdr:row>179</xdr:row>
                    <xdr:rowOff>203200</xdr:rowOff>
                  </to>
                </anchor>
              </controlPr>
            </control>
          </mc:Choice>
        </mc:AlternateContent>
        <mc:AlternateContent xmlns:mc="http://schemas.openxmlformats.org/markup-compatibility/2006">
          <mc:Choice Requires="x14">
            <control shapeId="10400" r:id="rId163" name="Check Box 160">
              <controlPr defaultSize="0" autoFill="0" autoLine="0" autoPict="0">
                <anchor moveWithCells="1">
                  <from>
                    <xdr:col>28</xdr:col>
                    <xdr:colOff>114300</xdr:colOff>
                    <xdr:row>180</xdr:row>
                    <xdr:rowOff>76200</xdr:rowOff>
                  </from>
                  <to>
                    <xdr:col>29</xdr:col>
                    <xdr:colOff>171450</xdr:colOff>
                    <xdr:row>180</xdr:row>
                    <xdr:rowOff>203200</xdr:rowOff>
                  </to>
                </anchor>
              </controlPr>
            </control>
          </mc:Choice>
        </mc:AlternateContent>
        <mc:AlternateContent xmlns:mc="http://schemas.openxmlformats.org/markup-compatibility/2006">
          <mc:Choice Requires="x14">
            <control shapeId="10401" r:id="rId164" name="Check Box 161">
              <controlPr defaultSize="0" autoFill="0" autoLine="0" autoPict="0">
                <anchor moveWithCells="1">
                  <from>
                    <xdr:col>28</xdr:col>
                    <xdr:colOff>114300</xdr:colOff>
                    <xdr:row>181</xdr:row>
                    <xdr:rowOff>69850</xdr:rowOff>
                  </from>
                  <to>
                    <xdr:col>29</xdr:col>
                    <xdr:colOff>171450</xdr:colOff>
                    <xdr:row>181</xdr:row>
                    <xdr:rowOff>203200</xdr:rowOff>
                  </to>
                </anchor>
              </controlPr>
            </control>
          </mc:Choice>
        </mc:AlternateContent>
        <mc:AlternateContent xmlns:mc="http://schemas.openxmlformats.org/markup-compatibility/2006">
          <mc:Choice Requires="x14">
            <control shapeId="10402" r:id="rId165" name="Check Box 162">
              <controlPr defaultSize="0" autoFill="0" autoLine="0" autoPict="0">
                <anchor moveWithCells="1">
                  <from>
                    <xdr:col>28</xdr:col>
                    <xdr:colOff>114300</xdr:colOff>
                    <xdr:row>190</xdr:row>
                    <xdr:rowOff>69850</xdr:rowOff>
                  </from>
                  <to>
                    <xdr:col>29</xdr:col>
                    <xdr:colOff>171450</xdr:colOff>
                    <xdr:row>190</xdr:row>
                    <xdr:rowOff>203200</xdr:rowOff>
                  </to>
                </anchor>
              </controlPr>
            </control>
          </mc:Choice>
        </mc:AlternateContent>
        <mc:AlternateContent xmlns:mc="http://schemas.openxmlformats.org/markup-compatibility/2006">
          <mc:Choice Requires="x14">
            <control shapeId="10403" r:id="rId166" name="Check Box 163">
              <controlPr defaultSize="0" autoFill="0" autoLine="0" autoPict="0">
                <anchor moveWithCells="1">
                  <from>
                    <xdr:col>28</xdr:col>
                    <xdr:colOff>114300</xdr:colOff>
                    <xdr:row>193</xdr:row>
                    <xdr:rowOff>88900</xdr:rowOff>
                  </from>
                  <to>
                    <xdr:col>29</xdr:col>
                    <xdr:colOff>152400</xdr:colOff>
                    <xdr:row>193</xdr:row>
                    <xdr:rowOff>203200</xdr:rowOff>
                  </to>
                </anchor>
              </controlPr>
            </control>
          </mc:Choice>
        </mc:AlternateContent>
        <mc:AlternateContent xmlns:mc="http://schemas.openxmlformats.org/markup-compatibility/2006">
          <mc:Choice Requires="x14">
            <control shapeId="10404" r:id="rId167" name="Check Box 164">
              <controlPr defaultSize="0" autoFill="0" autoLine="0" autoPict="0">
                <anchor moveWithCells="1">
                  <from>
                    <xdr:col>28</xdr:col>
                    <xdr:colOff>114300</xdr:colOff>
                    <xdr:row>194</xdr:row>
                    <xdr:rowOff>82550</xdr:rowOff>
                  </from>
                  <to>
                    <xdr:col>29</xdr:col>
                    <xdr:colOff>152400</xdr:colOff>
                    <xdr:row>194</xdr:row>
                    <xdr:rowOff>203200</xdr:rowOff>
                  </to>
                </anchor>
              </controlPr>
            </control>
          </mc:Choice>
        </mc:AlternateContent>
        <mc:AlternateContent xmlns:mc="http://schemas.openxmlformats.org/markup-compatibility/2006">
          <mc:Choice Requires="x14">
            <control shapeId="10405" r:id="rId168" name="Check Box 165">
              <controlPr defaultSize="0" autoFill="0" autoLine="0" autoPict="0">
                <anchor moveWithCells="1">
                  <from>
                    <xdr:col>11</xdr:col>
                    <xdr:colOff>114300</xdr:colOff>
                    <xdr:row>296</xdr:row>
                    <xdr:rowOff>133350</xdr:rowOff>
                  </from>
                  <to>
                    <xdr:col>14</xdr:col>
                    <xdr:colOff>12700</xdr:colOff>
                    <xdr:row>296</xdr:row>
                    <xdr:rowOff>279400</xdr:rowOff>
                  </to>
                </anchor>
              </controlPr>
            </control>
          </mc:Choice>
        </mc:AlternateContent>
        <mc:AlternateContent xmlns:mc="http://schemas.openxmlformats.org/markup-compatibility/2006">
          <mc:Choice Requires="x14">
            <control shapeId="10406" r:id="rId169" name="Check Box 166">
              <controlPr defaultSize="0" autoFill="0" autoLine="0" autoPict="0">
                <anchor moveWithCells="1">
                  <from>
                    <xdr:col>20</xdr:col>
                    <xdr:colOff>63500</xdr:colOff>
                    <xdr:row>296</xdr:row>
                    <xdr:rowOff>127000</xdr:rowOff>
                  </from>
                  <to>
                    <xdr:col>22</xdr:col>
                    <xdr:colOff>69850</xdr:colOff>
                    <xdr:row>296</xdr:row>
                    <xdr:rowOff>279400</xdr:rowOff>
                  </to>
                </anchor>
              </controlPr>
            </control>
          </mc:Choice>
        </mc:AlternateContent>
        <mc:AlternateContent xmlns:mc="http://schemas.openxmlformats.org/markup-compatibility/2006">
          <mc:Choice Requires="x14">
            <control shapeId="10407" r:id="rId170" name="Check Box 167">
              <controlPr defaultSize="0" autoFill="0" autoLine="0" autoPict="0">
                <anchor moveWithCells="1">
                  <from>
                    <xdr:col>28</xdr:col>
                    <xdr:colOff>63500</xdr:colOff>
                    <xdr:row>296</xdr:row>
                    <xdr:rowOff>120650</xdr:rowOff>
                  </from>
                  <to>
                    <xdr:col>29</xdr:col>
                    <xdr:colOff>146050</xdr:colOff>
                    <xdr:row>296</xdr:row>
                    <xdr:rowOff>298450</xdr:rowOff>
                  </to>
                </anchor>
              </controlPr>
            </control>
          </mc:Choice>
        </mc:AlternateContent>
        <mc:AlternateContent xmlns:mc="http://schemas.openxmlformats.org/markup-compatibility/2006">
          <mc:Choice Requires="x14">
            <control shapeId="10408" r:id="rId171" name="Check Box 168">
              <controlPr defaultSize="0" autoFill="0" autoLine="0" autoPict="0">
                <anchor moveWithCells="1">
                  <from>
                    <xdr:col>36</xdr:col>
                    <xdr:colOff>196850</xdr:colOff>
                    <xdr:row>296</xdr:row>
                    <xdr:rowOff>120650</xdr:rowOff>
                  </from>
                  <to>
                    <xdr:col>38</xdr:col>
                    <xdr:colOff>50800</xdr:colOff>
                    <xdr:row>296</xdr:row>
                    <xdr:rowOff>298450</xdr:rowOff>
                  </to>
                </anchor>
              </controlPr>
            </control>
          </mc:Choice>
        </mc:AlternateContent>
        <mc:AlternateContent xmlns:mc="http://schemas.openxmlformats.org/markup-compatibility/2006">
          <mc:Choice Requires="x14">
            <control shapeId="10409" r:id="rId172" name="Check Box 169">
              <controlPr defaultSize="0" autoFill="0" autoLine="0" autoPict="0">
                <anchor moveWithCells="1">
                  <from>
                    <xdr:col>11</xdr:col>
                    <xdr:colOff>114300</xdr:colOff>
                    <xdr:row>298</xdr:row>
                    <xdr:rowOff>63500</xdr:rowOff>
                  </from>
                  <to>
                    <xdr:col>14</xdr:col>
                    <xdr:colOff>12700</xdr:colOff>
                    <xdr:row>298</xdr:row>
                    <xdr:rowOff>241300</xdr:rowOff>
                  </to>
                </anchor>
              </controlPr>
            </control>
          </mc:Choice>
        </mc:AlternateContent>
        <mc:AlternateContent xmlns:mc="http://schemas.openxmlformats.org/markup-compatibility/2006">
          <mc:Choice Requires="x14">
            <control shapeId="10410" r:id="rId173" name="Check Box 170">
              <controlPr defaultSize="0" autoFill="0" autoLine="0" autoPict="0">
                <anchor moveWithCells="1">
                  <from>
                    <xdr:col>30</xdr:col>
                    <xdr:colOff>76200</xdr:colOff>
                    <xdr:row>298</xdr:row>
                    <xdr:rowOff>57150</xdr:rowOff>
                  </from>
                  <to>
                    <xdr:col>31</xdr:col>
                    <xdr:colOff>146050</xdr:colOff>
                    <xdr:row>298</xdr:row>
                    <xdr:rowOff>209550</xdr:rowOff>
                  </to>
                </anchor>
              </controlPr>
            </control>
          </mc:Choice>
        </mc:AlternateContent>
        <mc:AlternateContent xmlns:mc="http://schemas.openxmlformats.org/markup-compatibility/2006">
          <mc:Choice Requires="x14">
            <control shapeId="10411" r:id="rId174" name="Check Box 171">
              <controlPr defaultSize="0" autoFill="0" autoLine="0" autoPict="0">
                <anchor moveWithCells="1">
                  <from>
                    <xdr:col>11</xdr:col>
                    <xdr:colOff>101600</xdr:colOff>
                    <xdr:row>299</xdr:row>
                    <xdr:rowOff>44450</xdr:rowOff>
                  </from>
                  <to>
                    <xdr:col>14</xdr:col>
                    <xdr:colOff>0</xdr:colOff>
                    <xdr:row>299</xdr:row>
                    <xdr:rowOff>209550</xdr:rowOff>
                  </to>
                </anchor>
              </controlPr>
            </control>
          </mc:Choice>
        </mc:AlternateContent>
        <mc:AlternateContent xmlns:mc="http://schemas.openxmlformats.org/markup-compatibility/2006">
          <mc:Choice Requires="x14">
            <control shapeId="10412" r:id="rId175" name="Check Box 172">
              <controlPr defaultSize="0" autoFill="0" autoLine="0" autoPict="0">
                <anchor moveWithCells="1">
                  <from>
                    <xdr:col>32</xdr:col>
                    <xdr:colOff>177800</xdr:colOff>
                    <xdr:row>299</xdr:row>
                    <xdr:rowOff>57150</xdr:rowOff>
                  </from>
                  <to>
                    <xdr:col>34</xdr:col>
                    <xdr:colOff>38100</xdr:colOff>
                    <xdr:row>299</xdr:row>
                    <xdr:rowOff>209550</xdr:rowOff>
                  </to>
                </anchor>
              </controlPr>
            </control>
          </mc:Choice>
        </mc:AlternateContent>
        <mc:AlternateContent xmlns:mc="http://schemas.openxmlformats.org/markup-compatibility/2006">
          <mc:Choice Requires="x14">
            <control shapeId="10413" r:id="rId176" name="Check Box 173">
              <controlPr defaultSize="0" autoFill="0" autoLine="0" autoPict="0">
                <anchor moveWithCells="1">
                  <from>
                    <xdr:col>41</xdr:col>
                    <xdr:colOff>177800</xdr:colOff>
                    <xdr:row>301</xdr:row>
                    <xdr:rowOff>50800</xdr:rowOff>
                  </from>
                  <to>
                    <xdr:col>43</xdr:col>
                    <xdr:colOff>38100</xdr:colOff>
                    <xdr:row>301</xdr:row>
                    <xdr:rowOff>209550</xdr:rowOff>
                  </to>
                </anchor>
              </controlPr>
            </control>
          </mc:Choice>
        </mc:AlternateContent>
        <mc:AlternateContent xmlns:mc="http://schemas.openxmlformats.org/markup-compatibility/2006">
          <mc:Choice Requires="x14">
            <control shapeId="10414" r:id="rId177" name="Check Box 174">
              <controlPr defaultSize="0" autoFill="0" autoLine="0" autoPict="0">
                <anchor moveWithCells="1">
                  <from>
                    <xdr:col>11</xdr:col>
                    <xdr:colOff>114300</xdr:colOff>
                    <xdr:row>302</xdr:row>
                    <xdr:rowOff>31750</xdr:rowOff>
                  </from>
                  <to>
                    <xdr:col>14</xdr:col>
                    <xdr:colOff>12700</xdr:colOff>
                    <xdr:row>302</xdr:row>
                    <xdr:rowOff>171450</xdr:rowOff>
                  </to>
                </anchor>
              </controlPr>
            </control>
          </mc:Choice>
        </mc:AlternateContent>
        <mc:AlternateContent xmlns:mc="http://schemas.openxmlformats.org/markup-compatibility/2006">
          <mc:Choice Requires="x14">
            <control shapeId="10415" r:id="rId178" name="Check Box 175">
              <controlPr defaultSize="0" autoFill="0" autoLine="0" autoPict="0">
                <anchor moveWithCells="1">
                  <from>
                    <xdr:col>19</xdr:col>
                    <xdr:colOff>12700</xdr:colOff>
                    <xdr:row>302</xdr:row>
                    <xdr:rowOff>25400</xdr:rowOff>
                  </from>
                  <to>
                    <xdr:col>21</xdr:col>
                    <xdr:colOff>12700</xdr:colOff>
                    <xdr:row>302</xdr:row>
                    <xdr:rowOff>203200</xdr:rowOff>
                  </to>
                </anchor>
              </controlPr>
            </control>
          </mc:Choice>
        </mc:AlternateContent>
        <mc:AlternateContent xmlns:mc="http://schemas.openxmlformats.org/markup-compatibility/2006">
          <mc:Choice Requires="x14">
            <control shapeId="10416" r:id="rId179" name="Check Box 176">
              <controlPr defaultSize="0" autoFill="0" autoLine="0" autoPict="0">
                <anchor moveWithCells="1">
                  <from>
                    <xdr:col>11</xdr:col>
                    <xdr:colOff>127000</xdr:colOff>
                    <xdr:row>304</xdr:row>
                    <xdr:rowOff>50800</xdr:rowOff>
                  </from>
                  <to>
                    <xdr:col>14</xdr:col>
                    <xdr:colOff>12700</xdr:colOff>
                    <xdr:row>304</xdr:row>
                    <xdr:rowOff>203200</xdr:rowOff>
                  </to>
                </anchor>
              </controlPr>
            </control>
          </mc:Choice>
        </mc:AlternateContent>
        <mc:AlternateContent xmlns:mc="http://schemas.openxmlformats.org/markup-compatibility/2006">
          <mc:Choice Requires="x14">
            <control shapeId="10417" r:id="rId180" name="Check Box 177">
              <controlPr defaultSize="0" autoFill="0" autoLine="0" autoPict="0">
                <anchor moveWithCells="1">
                  <from>
                    <xdr:col>11</xdr:col>
                    <xdr:colOff>127000</xdr:colOff>
                    <xdr:row>305</xdr:row>
                    <xdr:rowOff>38100</xdr:rowOff>
                  </from>
                  <to>
                    <xdr:col>14</xdr:col>
                    <xdr:colOff>12700</xdr:colOff>
                    <xdr:row>305</xdr:row>
                    <xdr:rowOff>184150</xdr:rowOff>
                  </to>
                </anchor>
              </controlPr>
            </control>
          </mc:Choice>
        </mc:AlternateContent>
        <mc:AlternateContent xmlns:mc="http://schemas.openxmlformats.org/markup-compatibility/2006">
          <mc:Choice Requires="x14">
            <control shapeId="10418" r:id="rId181" name="Check Box 178">
              <controlPr defaultSize="0" autoFill="0" autoLine="0" autoPict="0">
                <anchor moveWithCells="1">
                  <from>
                    <xdr:col>11</xdr:col>
                    <xdr:colOff>114300</xdr:colOff>
                    <xdr:row>301</xdr:row>
                    <xdr:rowOff>57150</xdr:rowOff>
                  </from>
                  <to>
                    <xdr:col>14</xdr:col>
                    <xdr:colOff>12700</xdr:colOff>
                    <xdr:row>301</xdr:row>
                    <xdr:rowOff>209550</xdr:rowOff>
                  </to>
                </anchor>
              </controlPr>
            </control>
          </mc:Choice>
        </mc:AlternateContent>
        <mc:AlternateContent xmlns:mc="http://schemas.openxmlformats.org/markup-compatibility/2006">
          <mc:Choice Requires="x14">
            <control shapeId="10419" r:id="rId182" name="Check Box 179">
              <controlPr defaultSize="0" autoFill="0" autoLine="0" autoPict="0">
                <anchor moveWithCells="1">
                  <from>
                    <xdr:col>19</xdr:col>
                    <xdr:colOff>25400</xdr:colOff>
                    <xdr:row>301</xdr:row>
                    <xdr:rowOff>57150</xdr:rowOff>
                  </from>
                  <to>
                    <xdr:col>21</xdr:col>
                    <xdr:colOff>38100</xdr:colOff>
                    <xdr:row>301</xdr:row>
                    <xdr:rowOff>190500</xdr:rowOff>
                  </to>
                </anchor>
              </controlPr>
            </control>
          </mc:Choice>
        </mc:AlternateContent>
        <mc:AlternateContent xmlns:mc="http://schemas.openxmlformats.org/markup-compatibility/2006">
          <mc:Choice Requires="x14">
            <control shapeId="10420" r:id="rId183" name="Check Box 180">
              <controlPr defaultSize="0" autoFill="0" autoLine="0" autoPict="0">
                <anchor moveWithCells="1">
                  <from>
                    <xdr:col>27</xdr:col>
                    <xdr:colOff>101600</xdr:colOff>
                    <xdr:row>301</xdr:row>
                    <xdr:rowOff>57150</xdr:rowOff>
                  </from>
                  <to>
                    <xdr:col>28</xdr:col>
                    <xdr:colOff>171450</xdr:colOff>
                    <xdr:row>301</xdr:row>
                    <xdr:rowOff>190500</xdr:rowOff>
                  </to>
                </anchor>
              </controlPr>
            </control>
          </mc:Choice>
        </mc:AlternateContent>
        <mc:AlternateContent xmlns:mc="http://schemas.openxmlformats.org/markup-compatibility/2006">
          <mc:Choice Requires="x14">
            <control shapeId="10421" r:id="rId184" name="Check Box 181">
              <controlPr defaultSize="0" autoFill="0" autoLine="0" autoPict="0">
                <anchor moveWithCells="1">
                  <from>
                    <xdr:col>32</xdr:col>
                    <xdr:colOff>6350</xdr:colOff>
                    <xdr:row>301</xdr:row>
                    <xdr:rowOff>50800</xdr:rowOff>
                  </from>
                  <to>
                    <xdr:col>33</xdr:col>
                    <xdr:colOff>69850</xdr:colOff>
                    <xdr:row>301</xdr:row>
                    <xdr:rowOff>209550</xdr:rowOff>
                  </to>
                </anchor>
              </controlPr>
            </control>
          </mc:Choice>
        </mc:AlternateContent>
        <mc:AlternateContent xmlns:mc="http://schemas.openxmlformats.org/markup-compatibility/2006">
          <mc:Choice Requires="x14">
            <control shapeId="10422" r:id="rId185" name="Check Box 182">
              <controlPr defaultSize="0" autoFill="0" autoLine="0" autoPict="0">
                <anchor moveWithCells="1">
                  <from>
                    <xdr:col>36</xdr:col>
                    <xdr:colOff>114300</xdr:colOff>
                    <xdr:row>301</xdr:row>
                    <xdr:rowOff>44450</xdr:rowOff>
                  </from>
                  <to>
                    <xdr:col>37</xdr:col>
                    <xdr:colOff>171450</xdr:colOff>
                    <xdr:row>302</xdr:row>
                    <xdr:rowOff>0</xdr:rowOff>
                  </to>
                </anchor>
              </controlPr>
            </control>
          </mc:Choice>
        </mc:AlternateContent>
        <mc:AlternateContent xmlns:mc="http://schemas.openxmlformats.org/markup-compatibility/2006">
          <mc:Choice Requires="x14">
            <control shapeId="10423" r:id="rId186" name="Check Box 183">
              <controlPr defaultSize="0" autoFill="0" autoLine="0" autoPict="0">
                <anchor moveWithCells="1">
                  <from>
                    <xdr:col>19</xdr:col>
                    <xdr:colOff>114300</xdr:colOff>
                    <xdr:row>308</xdr:row>
                    <xdr:rowOff>50800</xdr:rowOff>
                  </from>
                  <to>
                    <xdr:col>21</xdr:col>
                    <xdr:colOff>114300</xdr:colOff>
                    <xdr:row>308</xdr:row>
                    <xdr:rowOff>241300</xdr:rowOff>
                  </to>
                </anchor>
              </controlPr>
            </control>
          </mc:Choice>
        </mc:AlternateContent>
        <mc:AlternateContent xmlns:mc="http://schemas.openxmlformats.org/markup-compatibility/2006">
          <mc:Choice Requires="x14">
            <control shapeId="10424" r:id="rId187" name="Check Box 184">
              <controlPr defaultSize="0" autoFill="0" autoLine="0" autoPict="0">
                <anchor moveWithCells="1">
                  <from>
                    <xdr:col>19</xdr:col>
                    <xdr:colOff>114300</xdr:colOff>
                    <xdr:row>311</xdr:row>
                    <xdr:rowOff>31750</xdr:rowOff>
                  </from>
                  <to>
                    <xdr:col>21</xdr:col>
                    <xdr:colOff>114300</xdr:colOff>
                    <xdr:row>311</xdr:row>
                    <xdr:rowOff>228600</xdr:rowOff>
                  </to>
                </anchor>
              </controlPr>
            </control>
          </mc:Choice>
        </mc:AlternateContent>
        <mc:AlternateContent xmlns:mc="http://schemas.openxmlformats.org/markup-compatibility/2006">
          <mc:Choice Requires="x14">
            <control shapeId="10425" r:id="rId188" name="Check Box 185">
              <controlPr defaultSize="0" autoFill="0" autoLine="0" autoPict="0">
                <anchor moveWithCells="1">
                  <from>
                    <xdr:col>36</xdr:col>
                    <xdr:colOff>38100</xdr:colOff>
                    <xdr:row>311</xdr:row>
                    <xdr:rowOff>38100</xdr:rowOff>
                  </from>
                  <to>
                    <xdr:col>37</xdr:col>
                    <xdr:colOff>88900</xdr:colOff>
                    <xdr:row>311</xdr:row>
                    <xdr:rowOff>228600</xdr:rowOff>
                  </to>
                </anchor>
              </controlPr>
            </control>
          </mc:Choice>
        </mc:AlternateContent>
        <mc:AlternateContent xmlns:mc="http://schemas.openxmlformats.org/markup-compatibility/2006">
          <mc:Choice Requires="x14">
            <control shapeId="10426" r:id="rId189" name="Check Box 186">
              <controlPr defaultSize="0" autoFill="0" autoLine="0" autoPict="0">
                <anchor moveWithCells="1">
                  <from>
                    <xdr:col>19</xdr:col>
                    <xdr:colOff>114300</xdr:colOff>
                    <xdr:row>312</xdr:row>
                    <xdr:rowOff>31750</xdr:rowOff>
                  </from>
                  <to>
                    <xdr:col>22</xdr:col>
                    <xdr:colOff>12700</xdr:colOff>
                    <xdr:row>313</xdr:row>
                    <xdr:rowOff>0</xdr:rowOff>
                  </to>
                </anchor>
              </controlPr>
            </control>
          </mc:Choice>
        </mc:AlternateContent>
        <mc:AlternateContent xmlns:mc="http://schemas.openxmlformats.org/markup-compatibility/2006">
          <mc:Choice Requires="x14">
            <control shapeId="10427" r:id="rId190" name="Check Box 187">
              <controlPr defaultSize="0" autoFill="0" autoLine="0" autoPict="0">
                <anchor moveWithCells="1">
                  <from>
                    <xdr:col>34</xdr:col>
                    <xdr:colOff>127000</xdr:colOff>
                    <xdr:row>331</xdr:row>
                    <xdr:rowOff>6350</xdr:rowOff>
                  </from>
                  <to>
                    <xdr:col>35</xdr:col>
                    <xdr:colOff>152400</xdr:colOff>
                    <xdr:row>331</xdr:row>
                    <xdr:rowOff>241300</xdr:rowOff>
                  </to>
                </anchor>
              </controlPr>
            </control>
          </mc:Choice>
        </mc:AlternateContent>
        <mc:AlternateContent xmlns:mc="http://schemas.openxmlformats.org/markup-compatibility/2006">
          <mc:Choice Requires="x14">
            <control shapeId="10428" r:id="rId191" name="Check Box 188">
              <controlPr defaultSize="0" autoFill="0" autoLine="0" autoPict="0">
                <anchor moveWithCells="1">
                  <from>
                    <xdr:col>34</xdr:col>
                    <xdr:colOff>120650</xdr:colOff>
                    <xdr:row>331</xdr:row>
                    <xdr:rowOff>215900</xdr:rowOff>
                  </from>
                  <to>
                    <xdr:col>35</xdr:col>
                    <xdr:colOff>171450</xdr:colOff>
                    <xdr:row>331</xdr:row>
                    <xdr:rowOff>431800</xdr:rowOff>
                  </to>
                </anchor>
              </controlPr>
            </control>
          </mc:Choice>
        </mc:AlternateContent>
        <mc:AlternateContent xmlns:mc="http://schemas.openxmlformats.org/markup-compatibility/2006">
          <mc:Choice Requires="x14">
            <control shapeId="10429" r:id="rId192" name="Check Box 189">
              <controlPr defaultSize="0" autoFill="0" autoLine="0" autoPict="0">
                <anchor moveWithCells="1">
                  <from>
                    <xdr:col>6</xdr:col>
                    <xdr:colOff>0</xdr:colOff>
                    <xdr:row>383</xdr:row>
                    <xdr:rowOff>12700</xdr:rowOff>
                  </from>
                  <to>
                    <xdr:col>8</xdr:col>
                    <xdr:colOff>0</xdr:colOff>
                    <xdr:row>383</xdr:row>
                    <xdr:rowOff>228600</xdr:rowOff>
                  </to>
                </anchor>
              </controlPr>
            </control>
          </mc:Choice>
        </mc:AlternateContent>
        <mc:AlternateContent xmlns:mc="http://schemas.openxmlformats.org/markup-compatibility/2006">
          <mc:Choice Requires="x14">
            <control shapeId="10430" r:id="rId193" name="Check Box 190">
              <controlPr defaultSize="0" autoFill="0" autoLine="0" autoPict="0">
                <anchor moveWithCells="1">
                  <from>
                    <xdr:col>13</xdr:col>
                    <xdr:colOff>101600</xdr:colOff>
                    <xdr:row>383</xdr:row>
                    <xdr:rowOff>12700</xdr:rowOff>
                  </from>
                  <to>
                    <xdr:col>15</xdr:col>
                    <xdr:colOff>107950</xdr:colOff>
                    <xdr:row>383</xdr:row>
                    <xdr:rowOff>228600</xdr:rowOff>
                  </to>
                </anchor>
              </controlPr>
            </control>
          </mc:Choice>
        </mc:AlternateContent>
        <mc:AlternateContent xmlns:mc="http://schemas.openxmlformats.org/markup-compatibility/2006">
          <mc:Choice Requires="x14">
            <control shapeId="10431" r:id="rId194" name="Check Box 191">
              <controlPr defaultSize="0" autoFill="0" autoLine="0" autoPict="0">
                <anchor moveWithCells="1">
                  <from>
                    <xdr:col>21</xdr:col>
                    <xdr:colOff>107950</xdr:colOff>
                    <xdr:row>383</xdr:row>
                    <xdr:rowOff>12700</xdr:rowOff>
                  </from>
                  <to>
                    <xdr:col>23</xdr:col>
                    <xdr:colOff>107950</xdr:colOff>
                    <xdr:row>383</xdr:row>
                    <xdr:rowOff>228600</xdr:rowOff>
                  </to>
                </anchor>
              </controlPr>
            </control>
          </mc:Choice>
        </mc:AlternateContent>
        <mc:AlternateContent xmlns:mc="http://schemas.openxmlformats.org/markup-compatibility/2006">
          <mc:Choice Requires="x14">
            <control shapeId="10432" r:id="rId195" name="Check Box 192">
              <controlPr defaultSize="0" autoFill="0" autoLine="0" autoPict="0">
                <anchor moveWithCells="1">
                  <from>
                    <xdr:col>28</xdr:col>
                    <xdr:colOff>139700</xdr:colOff>
                    <xdr:row>383</xdr:row>
                    <xdr:rowOff>6350</xdr:rowOff>
                  </from>
                  <to>
                    <xdr:col>29</xdr:col>
                    <xdr:colOff>171450</xdr:colOff>
                    <xdr:row>383</xdr:row>
                    <xdr:rowOff>241300</xdr:rowOff>
                  </to>
                </anchor>
              </controlPr>
            </control>
          </mc:Choice>
        </mc:AlternateContent>
        <mc:AlternateContent xmlns:mc="http://schemas.openxmlformats.org/markup-compatibility/2006">
          <mc:Choice Requires="x14">
            <control shapeId="10433" r:id="rId196" name="Check Box 193">
              <controlPr defaultSize="0" autoFill="0" autoLine="0" autoPict="0">
                <anchor moveWithCells="1">
                  <from>
                    <xdr:col>26</xdr:col>
                    <xdr:colOff>107950</xdr:colOff>
                    <xdr:row>398</xdr:row>
                    <xdr:rowOff>57150</xdr:rowOff>
                  </from>
                  <to>
                    <xdr:col>28</xdr:col>
                    <xdr:colOff>38100</xdr:colOff>
                    <xdr:row>398</xdr:row>
                    <xdr:rowOff>260350</xdr:rowOff>
                  </to>
                </anchor>
              </controlPr>
            </control>
          </mc:Choice>
        </mc:AlternateContent>
        <mc:AlternateContent xmlns:mc="http://schemas.openxmlformats.org/markup-compatibility/2006">
          <mc:Choice Requires="x14">
            <control shapeId="10434" r:id="rId197" name="Check Box 194">
              <controlPr defaultSize="0" autoFill="0" autoLine="0" autoPict="0">
                <anchor moveWithCells="1">
                  <from>
                    <xdr:col>26</xdr:col>
                    <xdr:colOff>101600</xdr:colOff>
                    <xdr:row>399</xdr:row>
                    <xdr:rowOff>57150</xdr:rowOff>
                  </from>
                  <to>
                    <xdr:col>28</xdr:col>
                    <xdr:colOff>19050</xdr:colOff>
                    <xdr:row>399</xdr:row>
                    <xdr:rowOff>260350</xdr:rowOff>
                  </to>
                </anchor>
              </controlPr>
            </control>
          </mc:Choice>
        </mc:AlternateContent>
        <mc:AlternateContent xmlns:mc="http://schemas.openxmlformats.org/markup-compatibility/2006">
          <mc:Choice Requires="x14">
            <control shapeId="10435" r:id="rId198" name="Check Box 195">
              <controlPr defaultSize="0" autoFill="0" autoLine="0" autoPict="0">
                <anchor moveWithCells="1">
                  <from>
                    <xdr:col>26</xdr:col>
                    <xdr:colOff>114300</xdr:colOff>
                    <xdr:row>400</xdr:row>
                    <xdr:rowOff>76200</xdr:rowOff>
                  </from>
                  <to>
                    <xdr:col>28</xdr:col>
                    <xdr:colOff>19050</xdr:colOff>
                    <xdr:row>400</xdr:row>
                    <xdr:rowOff>266700</xdr:rowOff>
                  </to>
                </anchor>
              </controlPr>
            </control>
          </mc:Choice>
        </mc:AlternateContent>
        <mc:AlternateContent xmlns:mc="http://schemas.openxmlformats.org/markup-compatibility/2006">
          <mc:Choice Requires="x14">
            <control shapeId="10436" r:id="rId199" name="Check Box 196">
              <controlPr defaultSize="0" autoFill="0" autoLine="0" autoPict="0">
                <anchor moveWithCells="1">
                  <from>
                    <xdr:col>26</xdr:col>
                    <xdr:colOff>107950</xdr:colOff>
                    <xdr:row>401</xdr:row>
                    <xdr:rowOff>31750</xdr:rowOff>
                  </from>
                  <to>
                    <xdr:col>28</xdr:col>
                    <xdr:colOff>12700</xdr:colOff>
                    <xdr:row>401</xdr:row>
                    <xdr:rowOff>241300</xdr:rowOff>
                  </to>
                </anchor>
              </controlPr>
            </control>
          </mc:Choice>
        </mc:AlternateContent>
        <mc:AlternateContent xmlns:mc="http://schemas.openxmlformats.org/markup-compatibility/2006">
          <mc:Choice Requires="x14">
            <control shapeId="10437" r:id="rId200" name="Check Box 197">
              <controlPr defaultSize="0" autoFill="0" autoLine="0" autoPict="0">
                <anchor moveWithCells="1">
                  <from>
                    <xdr:col>26</xdr:col>
                    <xdr:colOff>107950</xdr:colOff>
                    <xdr:row>402</xdr:row>
                    <xdr:rowOff>57150</xdr:rowOff>
                  </from>
                  <to>
                    <xdr:col>28</xdr:col>
                    <xdr:colOff>12700</xdr:colOff>
                    <xdr:row>402</xdr:row>
                    <xdr:rowOff>260350</xdr:rowOff>
                  </to>
                </anchor>
              </controlPr>
            </control>
          </mc:Choice>
        </mc:AlternateContent>
        <mc:AlternateContent xmlns:mc="http://schemas.openxmlformats.org/markup-compatibility/2006">
          <mc:Choice Requires="x14">
            <control shapeId="10438" r:id="rId201" name="Check Box 198">
              <controlPr defaultSize="0" autoFill="0" autoLine="0" autoPict="0">
                <anchor moveWithCells="1">
                  <from>
                    <xdr:col>26</xdr:col>
                    <xdr:colOff>107950</xdr:colOff>
                    <xdr:row>403</xdr:row>
                    <xdr:rowOff>57150</xdr:rowOff>
                  </from>
                  <to>
                    <xdr:col>28</xdr:col>
                    <xdr:colOff>38100</xdr:colOff>
                    <xdr:row>403</xdr:row>
                    <xdr:rowOff>260350</xdr:rowOff>
                  </to>
                </anchor>
              </controlPr>
            </control>
          </mc:Choice>
        </mc:AlternateContent>
        <mc:AlternateContent xmlns:mc="http://schemas.openxmlformats.org/markup-compatibility/2006">
          <mc:Choice Requires="x14">
            <control shapeId="10439" r:id="rId202" name="Check Box 199">
              <controlPr defaultSize="0" autoFill="0" autoLine="0" autoPict="0">
                <anchor moveWithCells="1">
                  <from>
                    <xdr:col>40</xdr:col>
                    <xdr:colOff>114300</xdr:colOff>
                    <xdr:row>408</xdr:row>
                    <xdr:rowOff>82550</xdr:rowOff>
                  </from>
                  <to>
                    <xdr:col>41</xdr:col>
                    <xdr:colOff>152400</xdr:colOff>
                    <xdr:row>408</xdr:row>
                    <xdr:rowOff>298450</xdr:rowOff>
                  </to>
                </anchor>
              </controlPr>
            </control>
          </mc:Choice>
        </mc:AlternateContent>
        <mc:AlternateContent xmlns:mc="http://schemas.openxmlformats.org/markup-compatibility/2006">
          <mc:Choice Requires="x14">
            <control shapeId="10440" r:id="rId203" name="Check Box 200">
              <controlPr defaultSize="0" autoFill="0" autoLine="0" autoPict="0">
                <anchor moveWithCells="1">
                  <from>
                    <xdr:col>45</xdr:col>
                    <xdr:colOff>101600</xdr:colOff>
                    <xdr:row>408</xdr:row>
                    <xdr:rowOff>76200</xdr:rowOff>
                  </from>
                  <to>
                    <xdr:col>46</xdr:col>
                    <xdr:colOff>146050</xdr:colOff>
                    <xdr:row>408</xdr:row>
                    <xdr:rowOff>279400</xdr:rowOff>
                  </to>
                </anchor>
              </controlPr>
            </control>
          </mc:Choice>
        </mc:AlternateContent>
        <mc:AlternateContent xmlns:mc="http://schemas.openxmlformats.org/markup-compatibility/2006">
          <mc:Choice Requires="x14">
            <control shapeId="10441" r:id="rId204" name="Check Box 201">
              <controlPr defaultSize="0" autoFill="0" autoLine="0" autoPict="0">
                <anchor moveWithCells="1">
                  <from>
                    <xdr:col>40</xdr:col>
                    <xdr:colOff>127000</xdr:colOff>
                    <xdr:row>412</xdr:row>
                    <xdr:rowOff>76200</xdr:rowOff>
                  </from>
                  <to>
                    <xdr:col>41</xdr:col>
                    <xdr:colOff>146050</xdr:colOff>
                    <xdr:row>412</xdr:row>
                    <xdr:rowOff>279400</xdr:rowOff>
                  </to>
                </anchor>
              </controlPr>
            </control>
          </mc:Choice>
        </mc:AlternateContent>
        <mc:AlternateContent xmlns:mc="http://schemas.openxmlformats.org/markup-compatibility/2006">
          <mc:Choice Requires="x14">
            <control shapeId="10442" r:id="rId205" name="Check Box 202">
              <controlPr defaultSize="0" autoFill="0" autoLine="0" autoPict="0">
                <anchor moveWithCells="1">
                  <from>
                    <xdr:col>45</xdr:col>
                    <xdr:colOff>114300</xdr:colOff>
                    <xdr:row>412</xdr:row>
                    <xdr:rowOff>69850</xdr:rowOff>
                  </from>
                  <to>
                    <xdr:col>46</xdr:col>
                    <xdr:colOff>146050</xdr:colOff>
                    <xdr:row>412</xdr:row>
                    <xdr:rowOff>279400</xdr:rowOff>
                  </to>
                </anchor>
              </controlPr>
            </control>
          </mc:Choice>
        </mc:AlternateContent>
        <mc:AlternateContent xmlns:mc="http://schemas.openxmlformats.org/markup-compatibility/2006">
          <mc:Choice Requires="x14">
            <control shapeId="10443" r:id="rId206" name="Check Box 203">
              <controlPr defaultSize="0" autoFill="0" autoLine="0" autoPict="0">
                <anchor moveWithCells="1">
                  <from>
                    <xdr:col>42</xdr:col>
                    <xdr:colOff>165100</xdr:colOff>
                    <xdr:row>288</xdr:row>
                    <xdr:rowOff>44450</xdr:rowOff>
                  </from>
                  <to>
                    <xdr:col>44</xdr:col>
                    <xdr:colOff>12700</xdr:colOff>
                    <xdr:row>288</xdr:row>
                    <xdr:rowOff>323850</xdr:rowOff>
                  </to>
                </anchor>
              </controlPr>
            </control>
          </mc:Choice>
        </mc:AlternateContent>
        <mc:AlternateContent xmlns:mc="http://schemas.openxmlformats.org/markup-compatibility/2006">
          <mc:Choice Requires="x14">
            <control shapeId="10444" r:id="rId207" name="Check Box 204">
              <controlPr defaultSize="0" autoFill="0" autoLine="0" autoPict="0">
                <anchor moveWithCells="1">
                  <from>
                    <xdr:col>46</xdr:col>
                    <xdr:colOff>6350</xdr:colOff>
                    <xdr:row>288</xdr:row>
                    <xdr:rowOff>44450</xdr:rowOff>
                  </from>
                  <to>
                    <xdr:col>47</xdr:col>
                    <xdr:colOff>50800</xdr:colOff>
                    <xdr:row>288</xdr:row>
                    <xdr:rowOff>323850</xdr:rowOff>
                  </to>
                </anchor>
              </controlPr>
            </control>
          </mc:Choice>
        </mc:AlternateContent>
        <mc:AlternateContent xmlns:mc="http://schemas.openxmlformats.org/markup-compatibility/2006">
          <mc:Choice Requires="x14">
            <control shapeId="10445" r:id="rId208" name="Check Box 205">
              <controlPr defaultSize="0" autoFill="0" autoLine="0" autoPict="0">
                <anchor moveWithCells="1">
                  <from>
                    <xdr:col>42</xdr:col>
                    <xdr:colOff>152400</xdr:colOff>
                    <xdr:row>269</xdr:row>
                    <xdr:rowOff>38100</xdr:rowOff>
                  </from>
                  <to>
                    <xdr:col>44</xdr:col>
                    <xdr:colOff>0</xdr:colOff>
                    <xdr:row>269</xdr:row>
                    <xdr:rowOff>317500</xdr:rowOff>
                  </to>
                </anchor>
              </controlPr>
            </control>
          </mc:Choice>
        </mc:AlternateContent>
        <mc:AlternateContent xmlns:mc="http://schemas.openxmlformats.org/markup-compatibility/2006">
          <mc:Choice Requires="x14">
            <control shapeId="10446" r:id="rId209" name="Check Box 206">
              <controlPr defaultSize="0" autoFill="0" autoLine="0" autoPict="0">
                <anchor moveWithCells="1">
                  <from>
                    <xdr:col>46</xdr:col>
                    <xdr:colOff>0</xdr:colOff>
                    <xdr:row>269</xdr:row>
                    <xdr:rowOff>44450</xdr:rowOff>
                  </from>
                  <to>
                    <xdr:col>47</xdr:col>
                    <xdr:colOff>50800</xdr:colOff>
                    <xdr:row>269</xdr:row>
                    <xdr:rowOff>317500</xdr:rowOff>
                  </to>
                </anchor>
              </controlPr>
            </control>
          </mc:Choice>
        </mc:AlternateContent>
        <mc:AlternateContent xmlns:mc="http://schemas.openxmlformats.org/markup-compatibility/2006">
          <mc:Choice Requires="x14">
            <control shapeId="10447" r:id="rId210" name="Check Box 207">
              <controlPr defaultSize="0" autoFill="0" autoLine="0" autoPict="0">
                <anchor moveWithCells="1">
                  <from>
                    <xdr:col>42</xdr:col>
                    <xdr:colOff>152400</xdr:colOff>
                    <xdr:row>261</xdr:row>
                    <xdr:rowOff>88900</xdr:rowOff>
                  </from>
                  <to>
                    <xdr:col>44</xdr:col>
                    <xdr:colOff>0</xdr:colOff>
                    <xdr:row>261</xdr:row>
                    <xdr:rowOff>298450</xdr:rowOff>
                  </to>
                </anchor>
              </controlPr>
            </control>
          </mc:Choice>
        </mc:AlternateContent>
        <mc:AlternateContent xmlns:mc="http://schemas.openxmlformats.org/markup-compatibility/2006">
          <mc:Choice Requires="x14">
            <control shapeId="10448" r:id="rId211" name="Check Box 208">
              <controlPr defaultSize="0" autoFill="0" autoLine="0" autoPict="0">
                <anchor moveWithCells="1">
                  <from>
                    <xdr:col>46</xdr:col>
                    <xdr:colOff>6350</xdr:colOff>
                    <xdr:row>261</xdr:row>
                    <xdr:rowOff>82550</xdr:rowOff>
                  </from>
                  <to>
                    <xdr:col>47</xdr:col>
                    <xdr:colOff>50800</xdr:colOff>
                    <xdr:row>261</xdr:row>
                    <xdr:rowOff>304800</xdr:rowOff>
                  </to>
                </anchor>
              </controlPr>
            </control>
          </mc:Choice>
        </mc:AlternateContent>
        <mc:AlternateContent xmlns:mc="http://schemas.openxmlformats.org/markup-compatibility/2006">
          <mc:Choice Requires="x14">
            <control shapeId="10449" r:id="rId212" name="Check Box 209">
              <controlPr defaultSize="0" autoFill="0" autoLine="0" autoPict="0">
                <anchor moveWithCells="1">
                  <from>
                    <xdr:col>42</xdr:col>
                    <xdr:colOff>171450</xdr:colOff>
                    <xdr:row>253</xdr:row>
                    <xdr:rowOff>76200</xdr:rowOff>
                  </from>
                  <to>
                    <xdr:col>44</xdr:col>
                    <xdr:colOff>12700</xdr:colOff>
                    <xdr:row>253</xdr:row>
                    <xdr:rowOff>298450</xdr:rowOff>
                  </to>
                </anchor>
              </controlPr>
            </control>
          </mc:Choice>
        </mc:AlternateContent>
        <mc:AlternateContent xmlns:mc="http://schemas.openxmlformats.org/markup-compatibility/2006">
          <mc:Choice Requires="x14">
            <control shapeId="10450" r:id="rId213" name="Check Box 210">
              <controlPr defaultSize="0" autoFill="0" autoLine="0" autoPict="0">
                <anchor moveWithCells="1">
                  <from>
                    <xdr:col>46</xdr:col>
                    <xdr:colOff>19050</xdr:colOff>
                    <xdr:row>253</xdr:row>
                    <xdr:rowOff>82550</xdr:rowOff>
                  </from>
                  <to>
                    <xdr:col>47</xdr:col>
                    <xdr:colOff>69850</xdr:colOff>
                    <xdr:row>253</xdr:row>
                    <xdr:rowOff>304800</xdr:rowOff>
                  </to>
                </anchor>
              </controlPr>
            </control>
          </mc:Choice>
        </mc:AlternateContent>
        <mc:AlternateContent xmlns:mc="http://schemas.openxmlformats.org/markup-compatibility/2006">
          <mc:Choice Requires="x14">
            <control shapeId="10451" r:id="rId214" name="Check Box 211">
              <controlPr defaultSize="0" autoFill="0" autoLine="0" autoPict="0">
                <anchor moveWithCells="1">
                  <from>
                    <xdr:col>42</xdr:col>
                    <xdr:colOff>171450</xdr:colOff>
                    <xdr:row>257</xdr:row>
                    <xdr:rowOff>82550</xdr:rowOff>
                  </from>
                  <to>
                    <xdr:col>44</xdr:col>
                    <xdr:colOff>12700</xdr:colOff>
                    <xdr:row>257</xdr:row>
                    <xdr:rowOff>304800</xdr:rowOff>
                  </to>
                </anchor>
              </controlPr>
            </control>
          </mc:Choice>
        </mc:AlternateContent>
        <mc:AlternateContent xmlns:mc="http://schemas.openxmlformats.org/markup-compatibility/2006">
          <mc:Choice Requires="x14">
            <control shapeId="10452" r:id="rId215" name="Check Box 212">
              <controlPr defaultSize="0" autoFill="0" autoLine="0" autoPict="0">
                <anchor moveWithCells="1">
                  <from>
                    <xdr:col>46</xdr:col>
                    <xdr:colOff>12700</xdr:colOff>
                    <xdr:row>257</xdr:row>
                    <xdr:rowOff>88900</xdr:rowOff>
                  </from>
                  <to>
                    <xdr:col>47</xdr:col>
                    <xdr:colOff>50800</xdr:colOff>
                    <xdr:row>257</xdr:row>
                    <xdr:rowOff>298450</xdr:rowOff>
                  </to>
                </anchor>
              </controlPr>
            </control>
          </mc:Choice>
        </mc:AlternateContent>
        <mc:AlternateContent xmlns:mc="http://schemas.openxmlformats.org/markup-compatibility/2006">
          <mc:Choice Requires="x14">
            <control shapeId="10453" r:id="rId216" name="Check Box 213">
              <controlPr defaultSize="0" autoFill="0" autoLine="0" autoPict="0">
                <anchor moveWithCells="1">
                  <from>
                    <xdr:col>42</xdr:col>
                    <xdr:colOff>158750</xdr:colOff>
                    <xdr:row>241</xdr:row>
                    <xdr:rowOff>101600</xdr:rowOff>
                  </from>
                  <to>
                    <xdr:col>44</xdr:col>
                    <xdr:colOff>19050</xdr:colOff>
                    <xdr:row>241</xdr:row>
                    <xdr:rowOff>488950</xdr:rowOff>
                  </to>
                </anchor>
              </controlPr>
            </control>
          </mc:Choice>
        </mc:AlternateContent>
        <mc:AlternateContent xmlns:mc="http://schemas.openxmlformats.org/markup-compatibility/2006">
          <mc:Choice Requires="x14">
            <control shapeId="10454" r:id="rId217" name="Check Box 214">
              <controlPr defaultSize="0" autoFill="0" autoLine="0" autoPict="0">
                <anchor moveWithCells="1">
                  <from>
                    <xdr:col>46</xdr:col>
                    <xdr:colOff>6350</xdr:colOff>
                    <xdr:row>241</xdr:row>
                    <xdr:rowOff>101600</xdr:rowOff>
                  </from>
                  <to>
                    <xdr:col>47</xdr:col>
                    <xdr:colOff>50800</xdr:colOff>
                    <xdr:row>241</xdr:row>
                    <xdr:rowOff>488950</xdr:rowOff>
                  </to>
                </anchor>
              </controlPr>
            </control>
          </mc:Choice>
        </mc:AlternateContent>
        <mc:AlternateContent xmlns:mc="http://schemas.openxmlformats.org/markup-compatibility/2006">
          <mc:Choice Requires="x14">
            <control shapeId="10455" r:id="rId218" name="Check Box 215">
              <controlPr defaultSize="0" autoFill="0" autoLine="0" autoPict="0">
                <anchor moveWithCells="1">
                  <from>
                    <xdr:col>42</xdr:col>
                    <xdr:colOff>165100</xdr:colOff>
                    <xdr:row>245</xdr:row>
                    <xdr:rowOff>44450</xdr:rowOff>
                  </from>
                  <to>
                    <xdr:col>43</xdr:col>
                    <xdr:colOff>190500</xdr:colOff>
                    <xdr:row>245</xdr:row>
                    <xdr:rowOff>323850</xdr:rowOff>
                  </to>
                </anchor>
              </controlPr>
            </control>
          </mc:Choice>
        </mc:AlternateContent>
        <mc:AlternateContent xmlns:mc="http://schemas.openxmlformats.org/markup-compatibility/2006">
          <mc:Choice Requires="x14">
            <control shapeId="10456" r:id="rId219" name="Check Box 216">
              <controlPr defaultSize="0" autoFill="0" autoLine="0" autoPict="0">
                <anchor moveWithCells="1">
                  <from>
                    <xdr:col>46</xdr:col>
                    <xdr:colOff>19050</xdr:colOff>
                    <xdr:row>245</xdr:row>
                    <xdr:rowOff>44450</xdr:rowOff>
                  </from>
                  <to>
                    <xdr:col>47</xdr:col>
                    <xdr:colOff>50800</xdr:colOff>
                    <xdr:row>245</xdr:row>
                    <xdr:rowOff>323850</xdr:rowOff>
                  </to>
                </anchor>
              </controlPr>
            </control>
          </mc:Choice>
        </mc:AlternateContent>
        <mc:AlternateContent xmlns:mc="http://schemas.openxmlformats.org/markup-compatibility/2006">
          <mc:Choice Requires="x14">
            <control shapeId="10457" r:id="rId220" name="Check Box 217">
              <controlPr defaultSize="0" autoFill="0" autoLine="0" autoPict="0">
                <anchor moveWithCells="1">
                  <from>
                    <xdr:col>42</xdr:col>
                    <xdr:colOff>165100</xdr:colOff>
                    <xdr:row>227</xdr:row>
                    <xdr:rowOff>44450</xdr:rowOff>
                  </from>
                  <to>
                    <xdr:col>44</xdr:col>
                    <xdr:colOff>12700</xdr:colOff>
                    <xdr:row>227</xdr:row>
                    <xdr:rowOff>304800</xdr:rowOff>
                  </to>
                </anchor>
              </controlPr>
            </control>
          </mc:Choice>
        </mc:AlternateContent>
        <mc:AlternateContent xmlns:mc="http://schemas.openxmlformats.org/markup-compatibility/2006">
          <mc:Choice Requires="x14">
            <control shapeId="10458" r:id="rId221" name="Check Box 218">
              <controlPr defaultSize="0" autoFill="0" autoLine="0" autoPict="0">
                <anchor moveWithCells="1">
                  <from>
                    <xdr:col>46</xdr:col>
                    <xdr:colOff>25400</xdr:colOff>
                    <xdr:row>227</xdr:row>
                    <xdr:rowOff>57150</xdr:rowOff>
                  </from>
                  <to>
                    <xdr:col>47</xdr:col>
                    <xdr:colOff>69850</xdr:colOff>
                    <xdr:row>227</xdr:row>
                    <xdr:rowOff>304800</xdr:rowOff>
                  </to>
                </anchor>
              </controlPr>
            </control>
          </mc:Choice>
        </mc:AlternateContent>
        <mc:AlternateContent xmlns:mc="http://schemas.openxmlformats.org/markup-compatibility/2006">
          <mc:Choice Requires="x14">
            <control shapeId="10459" r:id="rId222" name="Check Box 219">
              <controlPr defaultSize="0" autoFill="0" autoLine="0" autoPict="0">
                <anchor moveWithCells="1">
                  <from>
                    <xdr:col>42</xdr:col>
                    <xdr:colOff>158750</xdr:colOff>
                    <xdr:row>234</xdr:row>
                    <xdr:rowOff>50800</xdr:rowOff>
                  </from>
                  <to>
                    <xdr:col>44</xdr:col>
                    <xdr:colOff>0</xdr:colOff>
                    <xdr:row>234</xdr:row>
                    <xdr:rowOff>304800</xdr:rowOff>
                  </to>
                </anchor>
              </controlPr>
            </control>
          </mc:Choice>
        </mc:AlternateContent>
        <mc:AlternateContent xmlns:mc="http://schemas.openxmlformats.org/markup-compatibility/2006">
          <mc:Choice Requires="x14">
            <control shapeId="10460" r:id="rId223" name="Check Box 220">
              <controlPr defaultSize="0" autoFill="0" autoLine="0" autoPict="0">
                <anchor moveWithCells="1">
                  <from>
                    <xdr:col>46</xdr:col>
                    <xdr:colOff>19050</xdr:colOff>
                    <xdr:row>234</xdr:row>
                    <xdr:rowOff>44450</xdr:rowOff>
                  </from>
                  <to>
                    <xdr:col>47</xdr:col>
                    <xdr:colOff>69850</xdr:colOff>
                    <xdr:row>234</xdr:row>
                    <xdr:rowOff>323850</xdr:rowOff>
                  </to>
                </anchor>
              </controlPr>
            </control>
          </mc:Choice>
        </mc:AlternateContent>
        <mc:AlternateContent xmlns:mc="http://schemas.openxmlformats.org/markup-compatibility/2006">
          <mc:Choice Requires="x14">
            <control shapeId="10461" r:id="rId224" name="Check Box 221">
              <controlPr defaultSize="0" autoFill="0" autoLine="0" autoPict="0">
                <anchor moveWithCells="1">
                  <from>
                    <xdr:col>46</xdr:col>
                    <xdr:colOff>12700</xdr:colOff>
                    <xdr:row>220</xdr:row>
                    <xdr:rowOff>127000</xdr:rowOff>
                  </from>
                  <to>
                    <xdr:col>47</xdr:col>
                    <xdr:colOff>38100</xdr:colOff>
                    <xdr:row>220</xdr:row>
                    <xdr:rowOff>241300</xdr:rowOff>
                  </to>
                </anchor>
              </controlPr>
            </control>
          </mc:Choice>
        </mc:AlternateContent>
        <mc:AlternateContent xmlns:mc="http://schemas.openxmlformats.org/markup-compatibility/2006">
          <mc:Choice Requires="x14">
            <control shapeId="10462" r:id="rId225" name="Check Box 222">
              <controlPr defaultSize="0" autoFill="0" autoLine="0" autoPict="0">
                <anchor moveWithCells="1">
                  <from>
                    <xdr:col>42</xdr:col>
                    <xdr:colOff>165100</xdr:colOff>
                    <xdr:row>220</xdr:row>
                    <xdr:rowOff>127000</xdr:rowOff>
                  </from>
                  <to>
                    <xdr:col>44</xdr:col>
                    <xdr:colOff>12700</xdr:colOff>
                    <xdr:row>220</xdr:row>
                    <xdr:rowOff>241300</xdr:rowOff>
                  </to>
                </anchor>
              </controlPr>
            </control>
          </mc:Choice>
        </mc:AlternateContent>
        <mc:AlternateContent xmlns:mc="http://schemas.openxmlformats.org/markup-compatibility/2006">
          <mc:Choice Requires="x14">
            <control shapeId="10463" r:id="rId226" name="Check Box 223">
              <controlPr defaultSize="0" autoFill="0" autoLine="0" autoPict="0">
                <anchor moveWithCells="1">
                  <from>
                    <xdr:col>42</xdr:col>
                    <xdr:colOff>158750</xdr:colOff>
                    <xdr:row>213</xdr:row>
                    <xdr:rowOff>120650</xdr:rowOff>
                  </from>
                  <to>
                    <xdr:col>44</xdr:col>
                    <xdr:colOff>19050</xdr:colOff>
                    <xdr:row>213</xdr:row>
                    <xdr:rowOff>241300</xdr:rowOff>
                  </to>
                </anchor>
              </controlPr>
            </control>
          </mc:Choice>
        </mc:AlternateContent>
        <mc:AlternateContent xmlns:mc="http://schemas.openxmlformats.org/markup-compatibility/2006">
          <mc:Choice Requires="x14">
            <control shapeId="10464" r:id="rId227" name="Check Box 224">
              <controlPr defaultSize="0" autoFill="0" autoLine="0" autoPict="0">
                <anchor moveWithCells="1">
                  <from>
                    <xdr:col>46</xdr:col>
                    <xdr:colOff>12700</xdr:colOff>
                    <xdr:row>213</xdr:row>
                    <xdr:rowOff>127000</xdr:rowOff>
                  </from>
                  <to>
                    <xdr:col>47</xdr:col>
                    <xdr:colOff>38100</xdr:colOff>
                    <xdr:row>213</xdr:row>
                    <xdr:rowOff>241300</xdr:rowOff>
                  </to>
                </anchor>
              </controlPr>
            </control>
          </mc:Choice>
        </mc:AlternateContent>
        <mc:AlternateContent xmlns:mc="http://schemas.openxmlformats.org/markup-compatibility/2006">
          <mc:Choice Requires="x14">
            <control shapeId="10465" r:id="rId228" name="Check Box 225">
              <controlPr defaultSize="0" autoFill="0" autoLine="0" autoPict="0">
                <anchor moveWithCells="1">
                  <from>
                    <xdr:col>33</xdr:col>
                    <xdr:colOff>19050</xdr:colOff>
                    <xdr:row>118</xdr:row>
                    <xdr:rowOff>101600</xdr:rowOff>
                  </from>
                  <to>
                    <xdr:col>34</xdr:col>
                    <xdr:colOff>69850</xdr:colOff>
                    <xdr:row>118</xdr:row>
                    <xdr:rowOff>247650</xdr:rowOff>
                  </to>
                </anchor>
              </controlPr>
            </control>
          </mc:Choice>
        </mc:AlternateContent>
        <mc:AlternateContent xmlns:mc="http://schemas.openxmlformats.org/markup-compatibility/2006">
          <mc:Choice Requires="x14">
            <control shapeId="10466" r:id="rId229" name="Check Box 226">
              <controlPr defaultSize="0" autoFill="0" autoLine="0" autoPict="0">
                <anchor moveWithCells="1">
                  <from>
                    <xdr:col>38</xdr:col>
                    <xdr:colOff>0</xdr:colOff>
                    <xdr:row>118</xdr:row>
                    <xdr:rowOff>101600</xdr:rowOff>
                  </from>
                  <to>
                    <xdr:col>39</xdr:col>
                    <xdr:colOff>50800</xdr:colOff>
                    <xdr:row>118</xdr:row>
                    <xdr:rowOff>241300</xdr:rowOff>
                  </to>
                </anchor>
              </controlPr>
            </control>
          </mc:Choice>
        </mc:AlternateContent>
        <mc:AlternateContent xmlns:mc="http://schemas.openxmlformats.org/markup-compatibility/2006">
          <mc:Choice Requires="x14">
            <control shapeId="10467" r:id="rId230" name="Check Box 227">
              <controlPr defaultSize="0" autoFill="0" autoLine="0" autoPict="0">
                <anchor moveWithCells="1">
                  <from>
                    <xdr:col>33</xdr:col>
                    <xdr:colOff>19050</xdr:colOff>
                    <xdr:row>119</xdr:row>
                    <xdr:rowOff>107950</xdr:rowOff>
                  </from>
                  <to>
                    <xdr:col>34</xdr:col>
                    <xdr:colOff>57150</xdr:colOff>
                    <xdr:row>119</xdr:row>
                    <xdr:rowOff>247650</xdr:rowOff>
                  </to>
                </anchor>
              </controlPr>
            </control>
          </mc:Choice>
        </mc:AlternateContent>
        <mc:AlternateContent xmlns:mc="http://schemas.openxmlformats.org/markup-compatibility/2006">
          <mc:Choice Requires="x14">
            <control shapeId="10468" r:id="rId231" name="Check Box 228">
              <controlPr defaultSize="0" autoFill="0" autoLine="0" autoPict="0">
                <anchor moveWithCells="1">
                  <from>
                    <xdr:col>38</xdr:col>
                    <xdr:colOff>0</xdr:colOff>
                    <xdr:row>119</xdr:row>
                    <xdr:rowOff>101600</xdr:rowOff>
                  </from>
                  <to>
                    <xdr:col>39</xdr:col>
                    <xdr:colOff>50800</xdr:colOff>
                    <xdr:row>119</xdr:row>
                    <xdr:rowOff>241300</xdr:rowOff>
                  </to>
                </anchor>
              </controlPr>
            </control>
          </mc:Choice>
        </mc:AlternateContent>
        <mc:AlternateContent xmlns:mc="http://schemas.openxmlformats.org/markup-compatibility/2006">
          <mc:Choice Requires="x14">
            <control shapeId="10469" r:id="rId232" name="Check Box 229">
              <controlPr defaultSize="0" autoFill="0" autoLine="0" autoPict="0">
                <anchor moveWithCells="1">
                  <from>
                    <xdr:col>33</xdr:col>
                    <xdr:colOff>19050</xdr:colOff>
                    <xdr:row>120</xdr:row>
                    <xdr:rowOff>107950</xdr:rowOff>
                  </from>
                  <to>
                    <xdr:col>34</xdr:col>
                    <xdr:colOff>57150</xdr:colOff>
                    <xdr:row>120</xdr:row>
                    <xdr:rowOff>247650</xdr:rowOff>
                  </to>
                </anchor>
              </controlPr>
            </control>
          </mc:Choice>
        </mc:AlternateContent>
        <mc:AlternateContent xmlns:mc="http://schemas.openxmlformats.org/markup-compatibility/2006">
          <mc:Choice Requires="x14">
            <control shapeId="10470" r:id="rId233" name="Check Box 230">
              <controlPr defaultSize="0" autoFill="0" autoLine="0" autoPict="0">
                <anchor moveWithCells="1">
                  <from>
                    <xdr:col>38</xdr:col>
                    <xdr:colOff>0</xdr:colOff>
                    <xdr:row>120</xdr:row>
                    <xdr:rowOff>95250</xdr:rowOff>
                  </from>
                  <to>
                    <xdr:col>39</xdr:col>
                    <xdr:colOff>50800</xdr:colOff>
                    <xdr:row>120</xdr:row>
                    <xdr:rowOff>241300</xdr:rowOff>
                  </to>
                </anchor>
              </controlPr>
            </control>
          </mc:Choice>
        </mc:AlternateContent>
        <mc:AlternateContent xmlns:mc="http://schemas.openxmlformats.org/markup-compatibility/2006">
          <mc:Choice Requires="x14">
            <control shapeId="10471" r:id="rId234" name="Check Box 231">
              <controlPr defaultSize="0" autoFill="0" autoLine="0" autoPict="0">
                <anchor moveWithCells="1">
                  <from>
                    <xdr:col>33</xdr:col>
                    <xdr:colOff>19050</xdr:colOff>
                    <xdr:row>121</xdr:row>
                    <xdr:rowOff>114300</xdr:rowOff>
                  </from>
                  <to>
                    <xdr:col>34</xdr:col>
                    <xdr:colOff>69850</xdr:colOff>
                    <xdr:row>121</xdr:row>
                    <xdr:rowOff>241300</xdr:rowOff>
                  </to>
                </anchor>
              </controlPr>
            </control>
          </mc:Choice>
        </mc:AlternateContent>
        <mc:AlternateContent xmlns:mc="http://schemas.openxmlformats.org/markup-compatibility/2006">
          <mc:Choice Requires="x14">
            <control shapeId="10472" r:id="rId235" name="Check Box 232">
              <controlPr defaultSize="0" autoFill="0" autoLine="0" autoPict="0">
                <anchor moveWithCells="1">
                  <from>
                    <xdr:col>38</xdr:col>
                    <xdr:colOff>0</xdr:colOff>
                    <xdr:row>121</xdr:row>
                    <xdr:rowOff>101600</xdr:rowOff>
                  </from>
                  <to>
                    <xdr:col>39</xdr:col>
                    <xdr:colOff>38100</xdr:colOff>
                    <xdr:row>121</xdr:row>
                    <xdr:rowOff>241300</xdr:rowOff>
                  </to>
                </anchor>
              </controlPr>
            </control>
          </mc:Choice>
        </mc:AlternateContent>
        <mc:AlternateContent xmlns:mc="http://schemas.openxmlformats.org/markup-compatibility/2006">
          <mc:Choice Requires="x14">
            <control shapeId="10473" r:id="rId236" name="Check Box 233">
              <controlPr defaultSize="0" autoFill="0" autoLine="0" autoPict="0">
                <anchor moveWithCells="1">
                  <from>
                    <xdr:col>33</xdr:col>
                    <xdr:colOff>19050</xdr:colOff>
                    <xdr:row>122</xdr:row>
                    <xdr:rowOff>107950</xdr:rowOff>
                  </from>
                  <to>
                    <xdr:col>34</xdr:col>
                    <xdr:colOff>57150</xdr:colOff>
                    <xdr:row>122</xdr:row>
                    <xdr:rowOff>247650</xdr:rowOff>
                  </to>
                </anchor>
              </controlPr>
            </control>
          </mc:Choice>
        </mc:AlternateContent>
        <mc:AlternateContent xmlns:mc="http://schemas.openxmlformats.org/markup-compatibility/2006">
          <mc:Choice Requires="x14">
            <control shapeId="10474" r:id="rId237" name="Check Box 234">
              <controlPr defaultSize="0" autoFill="0" autoLine="0" autoPict="0">
                <anchor moveWithCells="1">
                  <from>
                    <xdr:col>38</xdr:col>
                    <xdr:colOff>0</xdr:colOff>
                    <xdr:row>122</xdr:row>
                    <xdr:rowOff>101600</xdr:rowOff>
                  </from>
                  <to>
                    <xdr:col>39</xdr:col>
                    <xdr:colOff>50800</xdr:colOff>
                    <xdr:row>122</xdr:row>
                    <xdr:rowOff>241300</xdr:rowOff>
                  </to>
                </anchor>
              </controlPr>
            </control>
          </mc:Choice>
        </mc:AlternateContent>
        <mc:AlternateContent xmlns:mc="http://schemas.openxmlformats.org/markup-compatibility/2006">
          <mc:Choice Requires="x14">
            <control shapeId="10475" r:id="rId238" name="Check Box 235">
              <controlPr defaultSize="0" autoFill="0" autoLine="0" autoPict="0">
                <anchor moveWithCells="1">
                  <from>
                    <xdr:col>43</xdr:col>
                    <xdr:colOff>31750</xdr:colOff>
                    <xdr:row>82</xdr:row>
                    <xdr:rowOff>88900</xdr:rowOff>
                  </from>
                  <to>
                    <xdr:col>44</xdr:col>
                    <xdr:colOff>107950</xdr:colOff>
                    <xdr:row>82</xdr:row>
                    <xdr:rowOff>298450</xdr:rowOff>
                  </to>
                </anchor>
              </controlPr>
            </control>
          </mc:Choice>
        </mc:AlternateContent>
        <mc:AlternateContent xmlns:mc="http://schemas.openxmlformats.org/markup-compatibility/2006">
          <mc:Choice Requires="x14">
            <control shapeId="10476" r:id="rId239" name="Check Box 236">
              <controlPr defaultSize="0" autoFill="0" autoLine="0" autoPict="0">
                <anchor moveWithCells="1">
                  <from>
                    <xdr:col>46</xdr:col>
                    <xdr:colOff>101600</xdr:colOff>
                    <xdr:row>82</xdr:row>
                    <xdr:rowOff>88900</xdr:rowOff>
                  </from>
                  <to>
                    <xdr:col>47</xdr:col>
                    <xdr:colOff>152400</xdr:colOff>
                    <xdr:row>82</xdr:row>
                    <xdr:rowOff>279400</xdr:rowOff>
                  </to>
                </anchor>
              </controlPr>
            </control>
          </mc:Choice>
        </mc:AlternateContent>
        <mc:AlternateContent xmlns:mc="http://schemas.openxmlformats.org/markup-compatibility/2006">
          <mc:Choice Requires="x14">
            <control shapeId="10477" r:id="rId240" name="Check Box 237">
              <controlPr defaultSize="0" autoFill="0" autoLine="0" autoPict="0">
                <anchor moveWithCells="1">
                  <from>
                    <xdr:col>14</xdr:col>
                    <xdr:colOff>114300</xdr:colOff>
                    <xdr:row>151</xdr:row>
                    <xdr:rowOff>685800</xdr:rowOff>
                  </from>
                  <to>
                    <xdr:col>16</xdr:col>
                    <xdr:colOff>38100</xdr:colOff>
                    <xdr:row>152</xdr:row>
                    <xdr:rowOff>622300</xdr:rowOff>
                  </to>
                </anchor>
              </controlPr>
            </control>
          </mc:Choice>
        </mc:AlternateContent>
        <mc:AlternateContent xmlns:mc="http://schemas.openxmlformats.org/markup-compatibility/2006">
          <mc:Choice Requires="x14">
            <control shapeId="10478" r:id="rId241" name="Check Box 238">
              <controlPr defaultSize="0" autoFill="0" autoLine="0" autoPict="0">
                <anchor moveWithCells="1">
                  <from>
                    <xdr:col>14</xdr:col>
                    <xdr:colOff>114300</xdr:colOff>
                    <xdr:row>144</xdr:row>
                    <xdr:rowOff>101600</xdr:rowOff>
                  </from>
                  <to>
                    <xdr:col>16</xdr:col>
                    <xdr:colOff>38100</xdr:colOff>
                    <xdr:row>144</xdr:row>
                    <xdr:rowOff>241300</xdr:rowOff>
                  </to>
                </anchor>
              </controlPr>
            </control>
          </mc:Choice>
        </mc:AlternateContent>
        <mc:AlternateContent xmlns:mc="http://schemas.openxmlformats.org/markup-compatibility/2006">
          <mc:Choice Requires="x14">
            <control shapeId="10479" r:id="rId242" name="Check Box 239">
              <controlPr defaultSize="0" autoFill="0" autoLine="0" autoPict="0">
                <anchor moveWithCells="1">
                  <from>
                    <xdr:col>22</xdr:col>
                    <xdr:colOff>25400</xdr:colOff>
                    <xdr:row>144</xdr:row>
                    <xdr:rowOff>107950</xdr:rowOff>
                  </from>
                  <to>
                    <xdr:col>23</xdr:col>
                    <xdr:colOff>88900</xdr:colOff>
                    <xdr:row>144</xdr:row>
                    <xdr:rowOff>241300</xdr:rowOff>
                  </to>
                </anchor>
              </controlPr>
            </control>
          </mc:Choice>
        </mc:AlternateContent>
        <mc:AlternateContent xmlns:mc="http://schemas.openxmlformats.org/markup-compatibility/2006">
          <mc:Choice Requires="x14">
            <control shapeId="10480" r:id="rId243" name="Check Box 240">
              <controlPr defaultSize="0" autoFill="0" autoLine="0" autoPict="0">
                <anchor moveWithCells="1">
                  <from>
                    <xdr:col>28</xdr:col>
                    <xdr:colOff>127000</xdr:colOff>
                    <xdr:row>144</xdr:row>
                    <xdr:rowOff>107950</xdr:rowOff>
                  </from>
                  <to>
                    <xdr:col>29</xdr:col>
                    <xdr:colOff>107950</xdr:colOff>
                    <xdr:row>144</xdr:row>
                    <xdr:rowOff>241300</xdr:rowOff>
                  </to>
                </anchor>
              </controlPr>
            </control>
          </mc:Choice>
        </mc:AlternateContent>
        <mc:AlternateContent xmlns:mc="http://schemas.openxmlformats.org/markup-compatibility/2006">
          <mc:Choice Requires="x14">
            <control shapeId="10481" r:id="rId244" name="Check Box 241">
              <controlPr defaultSize="0" autoFill="0" autoLine="0" autoPict="0">
                <anchor moveWithCells="1">
                  <from>
                    <xdr:col>36</xdr:col>
                    <xdr:colOff>76200</xdr:colOff>
                    <xdr:row>144</xdr:row>
                    <xdr:rowOff>88900</xdr:rowOff>
                  </from>
                  <to>
                    <xdr:col>37</xdr:col>
                    <xdr:colOff>50800</xdr:colOff>
                    <xdr:row>144</xdr:row>
                    <xdr:rowOff>260350</xdr:rowOff>
                  </to>
                </anchor>
              </controlPr>
            </control>
          </mc:Choice>
        </mc:AlternateContent>
        <mc:AlternateContent xmlns:mc="http://schemas.openxmlformats.org/markup-compatibility/2006">
          <mc:Choice Requires="x14">
            <control shapeId="10482" r:id="rId245" name="Check Box 242">
              <controlPr defaultSize="0" autoFill="0" autoLine="0" autoPict="0">
                <anchor moveWithCells="1">
                  <from>
                    <xdr:col>14</xdr:col>
                    <xdr:colOff>107950</xdr:colOff>
                    <xdr:row>154</xdr:row>
                    <xdr:rowOff>31750</xdr:rowOff>
                  </from>
                  <to>
                    <xdr:col>16</xdr:col>
                    <xdr:colOff>50800</xdr:colOff>
                    <xdr:row>154</xdr:row>
                    <xdr:rowOff>184150</xdr:rowOff>
                  </to>
                </anchor>
              </controlPr>
            </control>
          </mc:Choice>
        </mc:AlternateContent>
        <mc:AlternateContent xmlns:mc="http://schemas.openxmlformats.org/markup-compatibility/2006">
          <mc:Choice Requires="x14">
            <control shapeId="10483" r:id="rId246" name="Check Box 243">
              <controlPr defaultSize="0" autoFill="0" autoLine="0" autoPict="0">
                <anchor moveWithCells="1">
                  <from>
                    <xdr:col>14</xdr:col>
                    <xdr:colOff>107950</xdr:colOff>
                    <xdr:row>154</xdr:row>
                    <xdr:rowOff>209550</xdr:rowOff>
                  </from>
                  <to>
                    <xdr:col>16</xdr:col>
                    <xdr:colOff>38100</xdr:colOff>
                    <xdr:row>154</xdr:row>
                    <xdr:rowOff>342900</xdr:rowOff>
                  </to>
                </anchor>
              </controlPr>
            </control>
          </mc:Choice>
        </mc:AlternateContent>
        <mc:AlternateContent xmlns:mc="http://schemas.openxmlformats.org/markup-compatibility/2006">
          <mc:Choice Requires="x14">
            <control shapeId="10484" r:id="rId247" name="Check Box 244">
              <controlPr defaultSize="0" autoFill="0" autoLine="0" autoPict="0">
                <anchor moveWithCells="1">
                  <from>
                    <xdr:col>14</xdr:col>
                    <xdr:colOff>114300</xdr:colOff>
                    <xdr:row>154</xdr:row>
                    <xdr:rowOff>387350</xdr:rowOff>
                  </from>
                  <to>
                    <xdr:col>16</xdr:col>
                    <xdr:colOff>57150</xdr:colOff>
                    <xdr:row>154</xdr:row>
                    <xdr:rowOff>527050</xdr:rowOff>
                  </to>
                </anchor>
              </controlPr>
            </control>
          </mc:Choice>
        </mc:AlternateContent>
        <mc:AlternateContent xmlns:mc="http://schemas.openxmlformats.org/markup-compatibility/2006">
          <mc:Choice Requires="x14">
            <control shapeId="10485" r:id="rId248" name="Check Box 245">
              <controlPr defaultSize="0" autoFill="0" autoLine="0" autoPict="0">
                <anchor moveWithCells="1">
                  <from>
                    <xdr:col>40</xdr:col>
                    <xdr:colOff>12700</xdr:colOff>
                    <xdr:row>154</xdr:row>
                    <xdr:rowOff>222250</xdr:rowOff>
                  </from>
                  <to>
                    <xdr:col>41</xdr:col>
                    <xdr:colOff>12700</xdr:colOff>
                    <xdr:row>154</xdr:row>
                    <xdr:rowOff>374650</xdr:rowOff>
                  </to>
                </anchor>
              </controlPr>
            </control>
          </mc:Choice>
        </mc:AlternateContent>
        <mc:AlternateContent xmlns:mc="http://schemas.openxmlformats.org/markup-compatibility/2006">
          <mc:Choice Requires="x14">
            <control shapeId="10486" r:id="rId249" name="Check Box 246">
              <controlPr defaultSize="0" autoFill="0" autoLine="0" autoPict="0">
                <anchor moveWithCells="1">
                  <from>
                    <xdr:col>30</xdr:col>
                    <xdr:colOff>133350</xdr:colOff>
                    <xdr:row>154</xdr:row>
                    <xdr:rowOff>31750</xdr:rowOff>
                  </from>
                  <to>
                    <xdr:col>31</xdr:col>
                    <xdr:colOff>146050</xdr:colOff>
                    <xdr:row>154</xdr:row>
                    <xdr:rowOff>190500</xdr:rowOff>
                  </to>
                </anchor>
              </controlPr>
            </control>
          </mc:Choice>
        </mc:AlternateContent>
        <mc:AlternateContent xmlns:mc="http://schemas.openxmlformats.org/markup-compatibility/2006">
          <mc:Choice Requires="x14">
            <control shapeId="10487" r:id="rId250" name="Check Box 247">
              <controlPr defaultSize="0" autoFill="0" autoLine="0" autoPict="0">
                <anchor moveWithCells="1">
                  <from>
                    <xdr:col>30</xdr:col>
                    <xdr:colOff>133350</xdr:colOff>
                    <xdr:row>154</xdr:row>
                    <xdr:rowOff>215900</xdr:rowOff>
                  </from>
                  <to>
                    <xdr:col>31</xdr:col>
                    <xdr:colOff>127000</xdr:colOff>
                    <xdr:row>154</xdr:row>
                    <xdr:rowOff>374650</xdr:rowOff>
                  </to>
                </anchor>
              </controlPr>
            </control>
          </mc:Choice>
        </mc:AlternateContent>
        <mc:AlternateContent xmlns:mc="http://schemas.openxmlformats.org/markup-compatibility/2006">
          <mc:Choice Requires="x14">
            <control shapeId="10488" r:id="rId251" name="Check Box 248">
              <controlPr defaultSize="0" autoFill="0" autoLine="0" autoPict="0">
                <anchor moveWithCells="1">
                  <from>
                    <xdr:col>30</xdr:col>
                    <xdr:colOff>133350</xdr:colOff>
                    <xdr:row>154</xdr:row>
                    <xdr:rowOff>381000</xdr:rowOff>
                  </from>
                  <to>
                    <xdr:col>31</xdr:col>
                    <xdr:colOff>146050</xdr:colOff>
                    <xdr:row>154</xdr:row>
                    <xdr:rowOff>533400</xdr:rowOff>
                  </to>
                </anchor>
              </controlPr>
            </control>
          </mc:Choice>
        </mc:AlternateContent>
        <mc:AlternateContent xmlns:mc="http://schemas.openxmlformats.org/markup-compatibility/2006">
          <mc:Choice Requires="x14">
            <control shapeId="10489" r:id="rId252" name="Check Box 249">
              <controlPr defaultSize="0" autoFill="0" autoLine="0" autoPict="0">
                <anchor moveWithCells="1">
                  <from>
                    <xdr:col>40</xdr:col>
                    <xdr:colOff>6350</xdr:colOff>
                    <xdr:row>154</xdr:row>
                    <xdr:rowOff>25400</xdr:rowOff>
                  </from>
                  <to>
                    <xdr:col>41</xdr:col>
                    <xdr:colOff>0</xdr:colOff>
                    <xdr:row>154</xdr:row>
                    <xdr:rowOff>203200</xdr:rowOff>
                  </to>
                </anchor>
              </controlPr>
            </control>
          </mc:Choice>
        </mc:AlternateContent>
        <mc:AlternateContent xmlns:mc="http://schemas.openxmlformats.org/markup-compatibility/2006">
          <mc:Choice Requires="x14">
            <control shapeId="10490" r:id="rId253" name="Check Box 250">
              <controlPr defaultSize="0" autoFill="0" autoLine="0" autoPict="0">
                <anchor moveWithCells="1">
                  <from>
                    <xdr:col>30</xdr:col>
                    <xdr:colOff>107950</xdr:colOff>
                    <xdr:row>163</xdr:row>
                    <xdr:rowOff>184150</xdr:rowOff>
                  </from>
                  <to>
                    <xdr:col>31</xdr:col>
                    <xdr:colOff>146050</xdr:colOff>
                    <xdr:row>163</xdr:row>
                    <xdr:rowOff>336550</xdr:rowOff>
                  </to>
                </anchor>
              </controlPr>
            </control>
          </mc:Choice>
        </mc:AlternateContent>
        <mc:AlternateContent xmlns:mc="http://schemas.openxmlformats.org/markup-compatibility/2006">
          <mc:Choice Requires="x14">
            <control shapeId="10491" r:id="rId254" name="Check Box 251">
              <controlPr defaultSize="0" autoFill="0" autoLine="0" autoPict="0">
                <anchor moveWithCells="1">
                  <from>
                    <xdr:col>36</xdr:col>
                    <xdr:colOff>133350</xdr:colOff>
                    <xdr:row>163</xdr:row>
                    <xdr:rowOff>190500</xdr:rowOff>
                  </from>
                  <to>
                    <xdr:col>37</xdr:col>
                    <xdr:colOff>171450</xdr:colOff>
                    <xdr:row>164</xdr:row>
                    <xdr:rowOff>0</xdr:rowOff>
                  </to>
                </anchor>
              </controlPr>
            </control>
          </mc:Choice>
        </mc:AlternateContent>
        <mc:AlternateContent xmlns:mc="http://schemas.openxmlformats.org/markup-compatibility/2006">
          <mc:Choice Requires="x14">
            <control shapeId="10492" r:id="rId255" name="Check Box 252">
              <controlPr defaultSize="0" autoFill="0" autoLine="0" autoPict="0">
                <anchor moveWithCells="1">
                  <from>
                    <xdr:col>42</xdr:col>
                    <xdr:colOff>177800</xdr:colOff>
                    <xdr:row>163</xdr:row>
                    <xdr:rowOff>184150</xdr:rowOff>
                  </from>
                  <to>
                    <xdr:col>44</xdr:col>
                    <xdr:colOff>38100</xdr:colOff>
                    <xdr:row>163</xdr:row>
                    <xdr:rowOff>336550</xdr:rowOff>
                  </to>
                </anchor>
              </controlPr>
            </control>
          </mc:Choice>
        </mc:AlternateContent>
        <mc:AlternateContent xmlns:mc="http://schemas.openxmlformats.org/markup-compatibility/2006">
          <mc:Choice Requires="x14">
            <control shapeId="10493" r:id="rId256" name="Check Box 253">
              <controlPr defaultSize="0" autoFill="0" autoLine="0" autoPict="0">
                <anchor moveWithCells="1">
                  <from>
                    <xdr:col>30</xdr:col>
                    <xdr:colOff>107950</xdr:colOff>
                    <xdr:row>164</xdr:row>
                    <xdr:rowOff>69850</xdr:rowOff>
                  </from>
                  <to>
                    <xdr:col>31</xdr:col>
                    <xdr:colOff>146050</xdr:colOff>
                    <xdr:row>164</xdr:row>
                    <xdr:rowOff>209550</xdr:rowOff>
                  </to>
                </anchor>
              </controlPr>
            </control>
          </mc:Choice>
        </mc:AlternateContent>
        <mc:AlternateContent xmlns:mc="http://schemas.openxmlformats.org/markup-compatibility/2006">
          <mc:Choice Requires="x14">
            <control shapeId="10494" r:id="rId257" name="Check Box 254">
              <controlPr defaultSize="0" autoFill="0" autoLine="0" autoPict="0">
                <anchor moveWithCells="1">
                  <from>
                    <xdr:col>36</xdr:col>
                    <xdr:colOff>139700</xdr:colOff>
                    <xdr:row>164</xdr:row>
                    <xdr:rowOff>69850</xdr:rowOff>
                  </from>
                  <to>
                    <xdr:col>37</xdr:col>
                    <xdr:colOff>190500</xdr:colOff>
                    <xdr:row>164</xdr:row>
                    <xdr:rowOff>209550</xdr:rowOff>
                  </to>
                </anchor>
              </controlPr>
            </control>
          </mc:Choice>
        </mc:AlternateContent>
        <mc:AlternateContent xmlns:mc="http://schemas.openxmlformats.org/markup-compatibility/2006">
          <mc:Choice Requires="x14">
            <control shapeId="10495" r:id="rId258" name="Check Box 255">
              <controlPr defaultSize="0" autoFill="0" autoLine="0" autoPict="0">
                <anchor moveWithCells="1">
                  <from>
                    <xdr:col>42</xdr:col>
                    <xdr:colOff>177800</xdr:colOff>
                    <xdr:row>164</xdr:row>
                    <xdr:rowOff>57150</xdr:rowOff>
                  </from>
                  <to>
                    <xdr:col>44</xdr:col>
                    <xdr:colOff>38100</xdr:colOff>
                    <xdr:row>164</xdr:row>
                    <xdr:rowOff>209550</xdr:rowOff>
                  </to>
                </anchor>
              </controlPr>
            </control>
          </mc:Choice>
        </mc:AlternateContent>
        <mc:AlternateContent xmlns:mc="http://schemas.openxmlformats.org/markup-compatibility/2006">
          <mc:Choice Requires="x14">
            <control shapeId="10496" r:id="rId259" name="Check Box 256">
              <controlPr defaultSize="0" autoFill="0" autoLine="0" autoPict="0">
                <anchor moveWithCells="1">
                  <from>
                    <xdr:col>30</xdr:col>
                    <xdr:colOff>114300</xdr:colOff>
                    <xdr:row>165</xdr:row>
                    <xdr:rowOff>31750</xdr:rowOff>
                  </from>
                  <to>
                    <xdr:col>31</xdr:col>
                    <xdr:colOff>152400</xdr:colOff>
                    <xdr:row>165</xdr:row>
                    <xdr:rowOff>171450</xdr:rowOff>
                  </to>
                </anchor>
              </controlPr>
            </control>
          </mc:Choice>
        </mc:AlternateContent>
        <mc:AlternateContent xmlns:mc="http://schemas.openxmlformats.org/markup-compatibility/2006">
          <mc:Choice Requires="x14">
            <control shapeId="10497" r:id="rId260" name="Check Box 257">
              <controlPr defaultSize="0" autoFill="0" autoLine="0" autoPict="0">
                <anchor moveWithCells="1">
                  <from>
                    <xdr:col>36</xdr:col>
                    <xdr:colOff>146050</xdr:colOff>
                    <xdr:row>165</xdr:row>
                    <xdr:rowOff>44450</xdr:rowOff>
                  </from>
                  <to>
                    <xdr:col>37</xdr:col>
                    <xdr:colOff>190500</xdr:colOff>
                    <xdr:row>165</xdr:row>
                    <xdr:rowOff>184150</xdr:rowOff>
                  </to>
                </anchor>
              </controlPr>
            </control>
          </mc:Choice>
        </mc:AlternateContent>
        <mc:AlternateContent xmlns:mc="http://schemas.openxmlformats.org/markup-compatibility/2006">
          <mc:Choice Requires="x14">
            <control shapeId="10498" r:id="rId261" name="Check Box 258">
              <controlPr defaultSize="0" autoFill="0" autoLine="0" autoPict="0">
                <anchor moveWithCells="1">
                  <from>
                    <xdr:col>40</xdr:col>
                    <xdr:colOff>184150</xdr:colOff>
                    <xdr:row>182</xdr:row>
                    <xdr:rowOff>304800</xdr:rowOff>
                  </from>
                  <to>
                    <xdr:col>42</xdr:col>
                    <xdr:colOff>38100</xdr:colOff>
                    <xdr:row>182</xdr:row>
                    <xdr:rowOff>431800</xdr:rowOff>
                  </to>
                </anchor>
              </controlPr>
            </control>
          </mc:Choice>
        </mc:AlternateContent>
        <mc:AlternateContent xmlns:mc="http://schemas.openxmlformats.org/markup-compatibility/2006">
          <mc:Choice Requires="x14">
            <control shapeId="10499" r:id="rId262" name="Check Box 259">
              <controlPr defaultSize="0" autoFill="0" autoLine="0" autoPict="0">
                <anchor moveWithCells="1">
                  <from>
                    <xdr:col>40</xdr:col>
                    <xdr:colOff>184150</xdr:colOff>
                    <xdr:row>182</xdr:row>
                    <xdr:rowOff>146050</xdr:rowOff>
                  </from>
                  <to>
                    <xdr:col>42</xdr:col>
                    <xdr:colOff>38100</xdr:colOff>
                    <xdr:row>182</xdr:row>
                    <xdr:rowOff>279400</xdr:rowOff>
                  </to>
                </anchor>
              </controlPr>
            </control>
          </mc:Choice>
        </mc:AlternateContent>
        <mc:AlternateContent xmlns:mc="http://schemas.openxmlformats.org/markup-compatibility/2006">
          <mc:Choice Requires="x14">
            <control shapeId="10500" r:id="rId263" name="Check Box 260">
              <controlPr defaultSize="0" autoFill="0" autoLine="0" autoPict="0">
                <anchor moveWithCells="1">
                  <from>
                    <xdr:col>35</xdr:col>
                    <xdr:colOff>95250</xdr:colOff>
                    <xdr:row>182</xdr:row>
                    <xdr:rowOff>298450</xdr:rowOff>
                  </from>
                  <to>
                    <xdr:col>36</xdr:col>
                    <xdr:colOff>146050</xdr:colOff>
                    <xdr:row>182</xdr:row>
                    <xdr:rowOff>457200</xdr:rowOff>
                  </to>
                </anchor>
              </controlPr>
            </control>
          </mc:Choice>
        </mc:AlternateContent>
        <mc:AlternateContent xmlns:mc="http://schemas.openxmlformats.org/markup-compatibility/2006">
          <mc:Choice Requires="x14">
            <control shapeId="10501" r:id="rId264" name="Check Box 261">
              <controlPr defaultSize="0" autoFill="0" autoLine="0" autoPict="0">
                <anchor moveWithCells="1">
                  <from>
                    <xdr:col>35</xdr:col>
                    <xdr:colOff>95250</xdr:colOff>
                    <xdr:row>182</xdr:row>
                    <xdr:rowOff>146050</xdr:rowOff>
                  </from>
                  <to>
                    <xdr:col>36</xdr:col>
                    <xdr:colOff>146050</xdr:colOff>
                    <xdr:row>182</xdr:row>
                    <xdr:rowOff>298450</xdr:rowOff>
                  </to>
                </anchor>
              </controlPr>
            </control>
          </mc:Choice>
        </mc:AlternateContent>
        <mc:AlternateContent xmlns:mc="http://schemas.openxmlformats.org/markup-compatibility/2006">
          <mc:Choice Requires="x14">
            <control shapeId="10502" r:id="rId265" name="Check Box 262">
              <controlPr defaultSize="0" autoFill="0" autoLine="0" autoPict="0">
                <anchor moveWithCells="1">
                  <from>
                    <xdr:col>35</xdr:col>
                    <xdr:colOff>95250</xdr:colOff>
                    <xdr:row>182</xdr:row>
                    <xdr:rowOff>495300</xdr:rowOff>
                  </from>
                  <to>
                    <xdr:col>36</xdr:col>
                    <xdr:colOff>133350</xdr:colOff>
                    <xdr:row>182</xdr:row>
                    <xdr:rowOff>628650</xdr:rowOff>
                  </to>
                </anchor>
              </controlPr>
            </control>
          </mc:Choice>
        </mc:AlternateContent>
        <mc:AlternateContent xmlns:mc="http://schemas.openxmlformats.org/markup-compatibility/2006">
          <mc:Choice Requires="x14">
            <control shapeId="10503" r:id="rId266" name="Check Box 263">
              <controlPr defaultSize="0" autoFill="0" autoLine="0" autoPict="0">
                <anchor moveWithCells="1">
                  <from>
                    <xdr:col>40</xdr:col>
                    <xdr:colOff>184150</xdr:colOff>
                    <xdr:row>182</xdr:row>
                    <xdr:rowOff>488950</xdr:rowOff>
                  </from>
                  <to>
                    <xdr:col>42</xdr:col>
                    <xdr:colOff>38100</xdr:colOff>
                    <xdr:row>182</xdr:row>
                    <xdr:rowOff>628650</xdr:rowOff>
                  </to>
                </anchor>
              </controlPr>
            </control>
          </mc:Choice>
        </mc:AlternateContent>
        <mc:AlternateContent xmlns:mc="http://schemas.openxmlformats.org/markup-compatibility/2006">
          <mc:Choice Requires="x14">
            <control shapeId="10504" r:id="rId267" name="Check Box 264">
              <controlPr defaultSize="0" autoFill="0" autoLine="0" autoPict="0">
                <anchor moveWithCells="1">
                  <from>
                    <xdr:col>35</xdr:col>
                    <xdr:colOff>95250</xdr:colOff>
                    <xdr:row>182</xdr:row>
                    <xdr:rowOff>660400</xdr:rowOff>
                  </from>
                  <to>
                    <xdr:col>36</xdr:col>
                    <xdr:colOff>152400</xdr:colOff>
                    <xdr:row>182</xdr:row>
                    <xdr:rowOff>812800</xdr:rowOff>
                  </to>
                </anchor>
              </controlPr>
            </control>
          </mc:Choice>
        </mc:AlternateContent>
        <mc:AlternateContent xmlns:mc="http://schemas.openxmlformats.org/markup-compatibility/2006">
          <mc:Choice Requires="x14">
            <control shapeId="10505" r:id="rId268" name="Check Box 265">
              <controlPr defaultSize="0" autoFill="0" autoLine="0" autoPict="0">
                <anchor moveWithCells="1">
                  <from>
                    <xdr:col>40</xdr:col>
                    <xdr:colOff>184150</xdr:colOff>
                    <xdr:row>182</xdr:row>
                    <xdr:rowOff>660400</xdr:rowOff>
                  </from>
                  <to>
                    <xdr:col>42</xdr:col>
                    <xdr:colOff>38100</xdr:colOff>
                    <xdr:row>182</xdr:row>
                    <xdr:rowOff>800100</xdr:rowOff>
                  </to>
                </anchor>
              </controlPr>
            </control>
          </mc:Choice>
        </mc:AlternateContent>
        <mc:AlternateContent xmlns:mc="http://schemas.openxmlformats.org/markup-compatibility/2006">
          <mc:Choice Requires="x14">
            <control shapeId="10506" r:id="rId269" name="Check Box 266">
              <controlPr defaultSize="0" autoFill="0" autoLine="0" autoPict="0">
                <anchor moveWithCells="1">
                  <from>
                    <xdr:col>35</xdr:col>
                    <xdr:colOff>127000</xdr:colOff>
                    <xdr:row>183</xdr:row>
                    <xdr:rowOff>355600</xdr:rowOff>
                  </from>
                  <to>
                    <xdr:col>36</xdr:col>
                    <xdr:colOff>152400</xdr:colOff>
                    <xdr:row>183</xdr:row>
                    <xdr:rowOff>508000</xdr:rowOff>
                  </to>
                </anchor>
              </controlPr>
            </control>
          </mc:Choice>
        </mc:AlternateContent>
        <mc:AlternateContent xmlns:mc="http://schemas.openxmlformats.org/markup-compatibility/2006">
          <mc:Choice Requires="x14">
            <control shapeId="10507" r:id="rId270" name="Check Box 267">
              <controlPr defaultSize="0" autoFill="0" autoLine="0" autoPict="0">
                <anchor moveWithCells="1">
                  <from>
                    <xdr:col>40</xdr:col>
                    <xdr:colOff>107950</xdr:colOff>
                    <xdr:row>183</xdr:row>
                    <xdr:rowOff>355600</xdr:rowOff>
                  </from>
                  <to>
                    <xdr:col>41</xdr:col>
                    <xdr:colOff>146050</xdr:colOff>
                    <xdr:row>183</xdr:row>
                    <xdr:rowOff>508000</xdr:rowOff>
                  </to>
                </anchor>
              </controlPr>
            </control>
          </mc:Choice>
        </mc:AlternateContent>
        <mc:AlternateContent xmlns:mc="http://schemas.openxmlformats.org/markup-compatibility/2006">
          <mc:Choice Requires="x14">
            <control shapeId="10508" r:id="rId271" name="Check Box 268">
              <controlPr defaultSize="0" autoFill="0" autoLine="0" autoPict="0">
                <anchor moveWithCells="1">
                  <from>
                    <xdr:col>45</xdr:col>
                    <xdr:colOff>88900</xdr:colOff>
                    <xdr:row>183</xdr:row>
                    <xdr:rowOff>355600</xdr:rowOff>
                  </from>
                  <to>
                    <xdr:col>46</xdr:col>
                    <xdr:colOff>133350</xdr:colOff>
                    <xdr:row>183</xdr:row>
                    <xdr:rowOff>508000</xdr:rowOff>
                  </to>
                </anchor>
              </controlPr>
            </control>
          </mc:Choice>
        </mc:AlternateContent>
        <mc:AlternateContent xmlns:mc="http://schemas.openxmlformats.org/markup-compatibility/2006">
          <mc:Choice Requires="x14">
            <control shapeId="10509" r:id="rId272" name="Check Box 269">
              <controlPr defaultSize="0" autoFill="0" autoLine="0" autoPict="0">
                <anchor moveWithCells="1">
                  <from>
                    <xdr:col>35</xdr:col>
                    <xdr:colOff>114300</xdr:colOff>
                    <xdr:row>184</xdr:row>
                    <xdr:rowOff>120650</xdr:rowOff>
                  </from>
                  <to>
                    <xdr:col>36</xdr:col>
                    <xdr:colOff>171450</xdr:colOff>
                    <xdr:row>184</xdr:row>
                    <xdr:rowOff>317500</xdr:rowOff>
                  </to>
                </anchor>
              </controlPr>
            </control>
          </mc:Choice>
        </mc:AlternateContent>
        <mc:AlternateContent xmlns:mc="http://schemas.openxmlformats.org/markup-compatibility/2006">
          <mc:Choice Requires="x14">
            <control shapeId="10510" r:id="rId273" name="Check Box 270">
              <controlPr defaultSize="0" autoFill="0" autoLine="0" autoPict="0">
                <anchor moveWithCells="1">
                  <from>
                    <xdr:col>35</xdr:col>
                    <xdr:colOff>114300</xdr:colOff>
                    <xdr:row>184</xdr:row>
                    <xdr:rowOff>323850</xdr:rowOff>
                  </from>
                  <to>
                    <xdr:col>36</xdr:col>
                    <xdr:colOff>152400</xdr:colOff>
                    <xdr:row>184</xdr:row>
                    <xdr:rowOff>469900</xdr:rowOff>
                  </to>
                </anchor>
              </controlPr>
            </control>
          </mc:Choice>
        </mc:AlternateContent>
        <mc:AlternateContent xmlns:mc="http://schemas.openxmlformats.org/markup-compatibility/2006">
          <mc:Choice Requires="x14">
            <control shapeId="10511" r:id="rId274" name="Check Box 271">
              <controlPr defaultSize="0" autoFill="0" autoLine="0" autoPict="0">
                <anchor moveWithCells="1">
                  <from>
                    <xdr:col>35</xdr:col>
                    <xdr:colOff>114300</xdr:colOff>
                    <xdr:row>184</xdr:row>
                    <xdr:rowOff>514350</xdr:rowOff>
                  </from>
                  <to>
                    <xdr:col>36</xdr:col>
                    <xdr:colOff>152400</xdr:colOff>
                    <xdr:row>184</xdr:row>
                    <xdr:rowOff>647700</xdr:rowOff>
                  </to>
                </anchor>
              </controlPr>
            </control>
          </mc:Choice>
        </mc:AlternateContent>
        <mc:AlternateContent xmlns:mc="http://schemas.openxmlformats.org/markup-compatibility/2006">
          <mc:Choice Requires="x14">
            <control shapeId="10512" r:id="rId275" name="Check Box 272">
              <controlPr defaultSize="0" autoFill="0" autoLine="0" autoPict="0">
                <anchor moveWithCells="1">
                  <from>
                    <xdr:col>28</xdr:col>
                    <xdr:colOff>114300</xdr:colOff>
                    <xdr:row>195</xdr:row>
                    <xdr:rowOff>95250</xdr:rowOff>
                  </from>
                  <to>
                    <xdr:col>29</xdr:col>
                    <xdr:colOff>152400</xdr:colOff>
                    <xdr:row>195</xdr:row>
                    <xdr:rowOff>228600</xdr:rowOff>
                  </to>
                </anchor>
              </controlPr>
            </control>
          </mc:Choice>
        </mc:AlternateContent>
        <mc:AlternateContent xmlns:mc="http://schemas.openxmlformats.org/markup-compatibility/2006">
          <mc:Choice Requires="x14">
            <control shapeId="10513" r:id="rId276" name="Check Box 273">
              <controlPr defaultSize="0" autoFill="0" autoLine="0" autoPict="0">
                <anchor moveWithCells="1">
                  <from>
                    <xdr:col>45</xdr:col>
                    <xdr:colOff>76200</xdr:colOff>
                    <xdr:row>197</xdr:row>
                    <xdr:rowOff>361950</xdr:rowOff>
                  </from>
                  <to>
                    <xdr:col>46</xdr:col>
                    <xdr:colOff>127000</xdr:colOff>
                    <xdr:row>197</xdr:row>
                    <xdr:rowOff>508000</xdr:rowOff>
                  </to>
                </anchor>
              </controlPr>
            </control>
          </mc:Choice>
        </mc:AlternateContent>
        <mc:AlternateContent xmlns:mc="http://schemas.openxmlformats.org/markup-compatibility/2006">
          <mc:Choice Requires="x14">
            <control shapeId="10514" r:id="rId277" name="Check Box 274">
              <controlPr defaultSize="0" autoFill="0" autoLine="0" autoPict="0">
                <anchor moveWithCells="1">
                  <from>
                    <xdr:col>35</xdr:col>
                    <xdr:colOff>107950</xdr:colOff>
                    <xdr:row>196</xdr:row>
                    <xdr:rowOff>114300</xdr:rowOff>
                  </from>
                  <to>
                    <xdr:col>36</xdr:col>
                    <xdr:colOff>152400</xdr:colOff>
                    <xdr:row>196</xdr:row>
                    <xdr:rowOff>241300</xdr:rowOff>
                  </to>
                </anchor>
              </controlPr>
            </control>
          </mc:Choice>
        </mc:AlternateContent>
        <mc:AlternateContent xmlns:mc="http://schemas.openxmlformats.org/markup-compatibility/2006">
          <mc:Choice Requires="x14">
            <control shapeId="10515" r:id="rId278" name="Check Box 275">
              <controlPr defaultSize="0" autoFill="0" autoLine="0" autoPict="0">
                <anchor moveWithCells="1">
                  <from>
                    <xdr:col>35</xdr:col>
                    <xdr:colOff>101600</xdr:colOff>
                    <xdr:row>196</xdr:row>
                    <xdr:rowOff>647700</xdr:rowOff>
                  </from>
                  <to>
                    <xdr:col>36</xdr:col>
                    <xdr:colOff>152400</xdr:colOff>
                    <xdr:row>196</xdr:row>
                    <xdr:rowOff>781050</xdr:rowOff>
                  </to>
                </anchor>
              </controlPr>
            </control>
          </mc:Choice>
        </mc:AlternateContent>
        <mc:AlternateContent xmlns:mc="http://schemas.openxmlformats.org/markup-compatibility/2006">
          <mc:Choice Requires="x14">
            <control shapeId="10516" r:id="rId279" name="Check Box 276">
              <controlPr defaultSize="0" autoFill="0" autoLine="0" autoPict="0">
                <anchor moveWithCells="1">
                  <from>
                    <xdr:col>35</xdr:col>
                    <xdr:colOff>95250</xdr:colOff>
                    <xdr:row>196</xdr:row>
                    <xdr:rowOff>298450</xdr:rowOff>
                  </from>
                  <to>
                    <xdr:col>36</xdr:col>
                    <xdr:colOff>152400</xdr:colOff>
                    <xdr:row>196</xdr:row>
                    <xdr:rowOff>431800</xdr:rowOff>
                  </to>
                </anchor>
              </controlPr>
            </control>
          </mc:Choice>
        </mc:AlternateContent>
        <mc:AlternateContent xmlns:mc="http://schemas.openxmlformats.org/markup-compatibility/2006">
          <mc:Choice Requires="x14">
            <control shapeId="10517" r:id="rId280" name="Check Box 277">
              <controlPr defaultSize="0" autoFill="0" autoLine="0" autoPict="0">
                <anchor moveWithCells="1">
                  <from>
                    <xdr:col>35</xdr:col>
                    <xdr:colOff>101600</xdr:colOff>
                    <xdr:row>196</xdr:row>
                    <xdr:rowOff>463550</xdr:rowOff>
                  </from>
                  <to>
                    <xdr:col>36</xdr:col>
                    <xdr:colOff>152400</xdr:colOff>
                    <xdr:row>196</xdr:row>
                    <xdr:rowOff>609600</xdr:rowOff>
                  </to>
                </anchor>
              </controlPr>
            </control>
          </mc:Choice>
        </mc:AlternateContent>
        <mc:AlternateContent xmlns:mc="http://schemas.openxmlformats.org/markup-compatibility/2006">
          <mc:Choice Requires="x14">
            <control shapeId="10518" r:id="rId281" name="Check Box 278">
              <controlPr defaultSize="0" autoFill="0" autoLine="0" autoPict="0">
                <anchor moveWithCells="1">
                  <from>
                    <xdr:col>40</xdr:col>
                    <xdr:colOff>158750</xdr:colOff>
                    <xdr:row>196</xdr:row>
                    <xdr:rowOff>101600</xdr:rowOff>
                  </from>
                  <to>
                    <xdr:col>42</xdr:col>
                    <xdr:colOff>19050</xdr:colOff>
                    <xdr:row>196</xdr:row>
                    <xdr:rowOff>241300</xdr:rowOff>
                  </to>
                </anchor>
              </controlPr>
            </control>
          </mc:Choice>
        </mc:AlternateContent>
        <mc:AlternateContent xmlns:mc="http://schemas.openxmlformats.org/markup-compatibility/2006">
          <mc:Choice Requires="x14">
            <control shapeId="10519" r:id="rId282" name="Check Box 279">
              <controlPr defaultSize="0" autoFill="0" autoLine="0" autoPict="0">
                <anchor moveWithCells="1">
                  <from>
                    <xdr:col>40</xdr:col>
                    <xdr:colOff>158750</xdr:colOff>
                    <xdr:row>196</xdr:row>
                    <xdr:rowOff>285750</xdr:rowOff>
                  </from>
                  <to>
                    <xdr:col>42</xdr:col>
                    <xdr:colOff>19050</xdr:colOff>
                    <xdr:row>196</xdr:row>
                    <xdr:rowOff>419100</xdr:rowOff>
                  </to>
                </anchor>
              </controlPr>
            </control>
          </mc:Choice>
        </mc:AlternateContent>
        <mc:AlternateContent xmlns:mc="http://schemas.openxmlformats.org/markup-compatibility/2006">
          <mc:Choice Requires="x14">
            <control shapeId="10520" r:id="rId283" name="Check Box 280">
              <controlPr defaultSize="0" autoFill="0" autoLine="0" autoPict="0">
                <anchor moveWithCells="1">
                  <from>
                    <xdr:col>40</xdr:col>
                    <xdr:colOff>158750</xdr:colOff>
                    <xdr:row>196</xdr:row>
                    <xdr:rowOff>457200</xdr:rowOff>
                  </from>
                  <to>
                    <xdr:col>42</xdr:col>
                    <xdr:colOff>19050</xdr:colOff>
                    <xdr:row>196</xdr:row>
                    <xdr:rowOff>609600</xdr:rowOff>
                  </to>
                </anchor>
              </controlPr>
            </control>
          </mc:Choice>
        </mc:AlternateContent>
        <mc:AlternateContent xmlns:mc="http://schemas.openxmlformats.org/markup-compatibility/2006">
          <mc:Choice Requires="x14">
            <control shapeId="10521" r:id="rId284" name="Check Box 281">
              <controlPr defaultSize="0" autoFill="0" autoLine="0" autoPict="0">
                <anchor moveWithCells="1">
                  <from>
                    <xdr:col>40</xdr:col>
                    <xdr:colOff>158750</xdr:colOff>
                    <xdr:row>196</xdr:row>
                    <xdr:rowOff>647700</xdr:rowOff>
                  </from>
                  <to>
                    <xdr:col>42</xdr:col>
                    <xdr:colOff>38100</xdr:colOff>
                    <xdr:row>196</xdr:row>
                    <xdr:rowOff>781050</xdr:rowOff>
                  </to>
                </anchor>
              </controlPr>
            </control>
          </mc:Choice>
        </mc:AlternateContent>
        <mc:AlternateContent xmlns:mc="http://schemas.openxmlformats.org/markup-compatibility/2006">
          <mc:Choice Requires="x14">
            <control shapeId="10522" r:id="rId285" name="Check Box 282">
              <controlPr defaultSize="0" autoFill="0" autoLine="0" autoPict="0">
                <anchor moveWithCells="1">
                  <from>
                    <xdr:col>35</xdr:col>
                    <xdr:colOff>120650</xdr:colOff>
                    <xdr:row>197</xdr:row>
                    <xdr:rowOff>355600</xdr:rowOff>
                  </from>
                  <to>
                    <xdr:col>36</xdr:col>
                    <xdr:colOff>171450</xdr:colOff>
                    <xdr:row>197</xdr:row>
                    <xdr:rowOff>508000</xdr:rowOff>
                  </to>
                </anchor>
              </controlPr>
            </control>
          </mc:Choice>
        </mc:AlternateContent>
        <mc:AlternateContent xmlns:mc="http://schemas.openxmlformats.org/markup-compatibility/2006">
          <mc:Choice Requires="x14">
            <control shapeId="10523" r:id="rId286" name="Check Box 283">
              <controlPr defaultSize="0" autoFill="0" autoLine="0" autoPict="0">
                <anchor moveWithCells="1">
                  <from>
                    <xdr:col>40</xdr:col>
                    <xdr:colOff>95250</xdr:colOff>
                    <xdr:row>197</xdr:row>
                    <xdr:rowOff>355600</xdr:rowOff>
                  </from>
                  <to>
                    <xdr:col>41</xdr:col>
                    <xdr:colOff>152400</xdr:colOff>
                    <xdr:row>197</xdr:row>
                    <xdr:rowOff>508000</xdr:rowOff>
                  </to>
                </anchor>
              </controlPr>
            </control>
          </mc:Choice>
        </mc:AlternateContent>
        <mc:AlternateContent xmlns:mc="http://schemas.openxmlformats.org/markup-compatibility/2006">
          <mc:Choice Requires="x14">
            <control shapeId="10524" r:id="rId287" name="Check Box 284">
              <controlPr defaultSize="0" autoFill="0" autoLine="0" autoPict="0">
                <anchor moveWithCells="1">
                  <from>
                    <xdr:col>35</xdr:col>
                    <xdr:colOff>114300</xdr:colOff>
                    <xdr:row>198</xdr:row>
                    <xdr:rowOff>330200</xdr:rowOff>
                  </from>
                  <to>
                    <xdr:col>36</xdr:col>
                    <xdr:colOff>171450</xdr:colOff>
                    <xdr:row>198</xdr:row>
                    <xdr:rowOff>488950</xdr:rowOff>
                  </to>
                </anchor>
              </controlPr>
            </control>
          </mc:Choice>
        </mc:AlternateContent>
        <mc:AlternateContent xmlns:mc="http://schemas.openxmlformats.org/markup-compatibility/2006">
          <mc:Choice Requires="x14">
            <control shapeId="10525" r:id="rId288" name="Check Box 285">
              <controlPr defaultSize="0" autoFill="0" autoLine="0" autoPict="0">
                <anchor moveWithCells="1">
                  <from>
                    <xdr:col>35</xdr:col>
                    <xdr:colOff>114300</xdr:colOff>
                    <xdr:row>198</xdr:row>
                    <xdr:rowOff>527050</xdr:rowOff>
                  </from>
                  <to>
                    <xdr:col>36</xdr:col>
                    <xdr:colOff>152400</xdr:colOff>
                    <xdr:row>198</xdr:row>
                    <xdr:rowOff>660400</xdr:rowOff>
                  </to>
                </anchor>
              </controlPr>
            </control>
          </mc:Choice>
        </mc:AlternateContent>
        <mc:AlternateContent xmlns:mc="http://schemas.openxmlformats.org/markup-compatibility/2006">
          <mc:Choice Requires="x14">
            <control shapeId="10526" r:id="rId289" name="Check Box 286">
              <controlPr defaultSize="0" autoFill="0" autoLine="0" autoPict="0">
                <anchor moveWithCells="1">
                  <from>
                    <xdr:col>27</xdr:col>
                    <xdr:colOff>19050</xdr:colOff>
                    <xdr:row>306</xdr:row>
                    <xdr:rowOff>781050</xdr:rowOff>
                  </from>
                  <to>
                    <xdr:col>28</xdr:col>
                    <xdr:colOff>69850</xdr:colOff>
                    <xdr:row>306</xdr:row>
                    <xdr:rowOff>914400</xdr:rowOff>
                  </to>
                </anchor>
              </controlPr>
            </control>
          </mc:Choice>
        </mc:AlternateContent>
        <mc:AlternateContent xmlns:mc="http://schemas.openxmlformats.org/markup-compatibility/2006">
          <mc:Choice Requires="x14">
            <control shapeId="10527" r:id="rId290" name="Check Box 287">
              <controlPr defaultSize="0" autoFill="0" autoLine="0" autoPict="0">
                <anchor moveWithCells="1">
                  <from>
                    <xdr:col>23</xdr:col>
                    <xdr:colOff>12700</xdr:colOff>
                    <xdr:row>306</xdr:row>
                    <xdr:rowOff>603250</xdr:rowOff>
                  </from>
                  <to>
                    <xdr:col>25</xdr:col>
                    <xdr:colOff>19050</xdr:colOff>
                    <xdr:row>306</xdr:row>
                    <xdr:rowOff>723900</xdr:rowOff>
                  </to>
                </anchor>
              </controlPr>
            </control>
          </mc:Choice>
        </mc:AlternateContent>
        <mc:AlternateContent xmlns:mc="http://schemas.openxmlformats.org/markup-compatibility/2006">
          <mc:Choice Requires="x14">
            <control shapeId="10528" r:id="rId291" name="Check Box 288">
              <controlPr defaultSize="0" autoFill="0" autoLine="0" autoPict="0">
                <anchor moveWithCells="1">
                  <from>
                    <xdr:col>11</xdr:col>
                    <xdr:colOff>114300</xdr:colOff>
                    <xdr:row>306</xdr:row>
                    <xdr:rowOff>387350</xdr:rowOff>
                  </from>
                  <to>
                    <xdr:col>13</xdr:col>
                    <xdr:colOff>114300</xdr:colOff>
                    <xdr:row>306</xdr:row>
                    <xdr:rowOff>609600</xdr:rowOff>
                  </to>
                </anchor>
              </controlPr>
            </control>
          </mc:Choice>
        </mc:AlternateContent>
        <mc:AlternateContent xmlns:mc="http://schemas.openxmlformats.org/markup-compatibility/2006">
          <mc:Choice Requires="x14">
            <control shapeId="10529" r:id="rId292" name="Check Box 289">
              <controlPr defaultSize="0" autoFill="0" autoLine="0" autoPict="0">
                <anchor moveWithCells="1">
                  <from>
                    <xdr:col>11</xdr:col>
                    <xdr:colOff>114300</xdr:colOff>
                    <xdr:row>306</xdr:row>
                    <xdr:rowOff>558800</xdr:rowOff>
                  </from>
                  <to>
                    <xdr:col>13</xdr:col>
                    <xdr:colOff>114300</xdr:colOff>
                    <xdr:row>306</xdr:row>
                    <xdr:rowOff>774700</xdr:rowOff>
                  </to>
                </anchor>
              </controlPr>
            </control>
          </mc:Choice>
        </mc:AlternateContent>
        <mc:AlternateContent xmlns:mc="http://schemas.openxmlformats.org/markup-compatibility/2006">
          <mc:Choice Requires="x14">
            <control shapeId="10530" r:id="rId293" name="Check Box 290">
              <controlPr defaultSize="0" autoFill="0" autoLine="0" autoPict="0">
                <anchor moveWithCells="1">
                  <from>
                    <xdr:col>11</xdr:col>
                    <xdr:colOff>114300</xdr:colOff>
                    <xdr:row>306</xdr:row>
                    <xdr:rowOff>742950</xdr:rowOff>
                  </from>
                  <to>
                    <xdr:col>14</xdr:col>
                    <xdr:colOff>12700</xdr:colOff>
                    <xdr:row>306</xdr:row>
                    <xdr:rowOff>946150</xdr:rowOff>
                  </to>
                </anchor>
              </controlPr>
            </control>
          </mc:Choice>
        </mc:AlternateContent>
        <mc:AlternateContent xmlns:mc="http://schemas.openxmlformats.org/markup-compatibility/2006">
          <mc:Choice Requires="x14">
            <control shapeId="10531" r:id="rId294" name="Check Box 291">
              <controlPr defaultSize="0" autoFill="0" autoLine="0" autoPict="0">
                <anchor moveWithCells="1">
                  <from>
                    <xdr:col>28</xdr:col>
                    <xdr:colOff>139700</xdr:colOff>
                    <xdr:row>306</xdr:row>
                    <xdr:rowOff>393700</xdr:rowOff>
                  </from>
                  <to>
                    <xdr:col>30</xdr:col>
                    <xdr:colOff>12700</xdr:colOff>
                    <xdr:row>306</xdr:row>
                    <xdr:rowOff>609600</xdr:rowOff>
                  </to>
                </anchor>
              </controlPr>
            </control>
          </mc:Choice>
        </mc:AlternateContent>
        <mc:AlternateContent xmlns:mc="http://schemas.openxmlformats.org/markup-compatibility/2006">
          <mc:Choice Requires="x14">
            <control shapeId="10532" r:id="rId295" name="Check Box 292">
              <controlPr defaultSize="0" autoFill="0" autoLine="0" autoPict="0">
                <anchor moveWithCells="1">
                  <from>
                    <xdr:col>38</xdr:col>
                    <xdr:colOff>31750</xdr:colOff>
                    <xdr:row>306</xdr:row>
                    <xdr:rowOff>387350</xdr:rowOff>
                  </from>
                  <to>
                    <xdr:col>39</xdr:col>
                    <xdr:colOff>76200</xdr:colOff>
                    <xdr:row>306</xdr:row>
                    <xdr:rowOff>609600</xdr:rowOff>
                  </to>
                </anchor>
              </controlPr>
            </control>
          </mc:Choice>
        </mc:AlternateContent>
        <mc:AlternateContent xmlns:mc="http://schemas.openxmlformats.org/markup-compatibility/2006">
          <mc:Choice Requires="x14">
            <control shapeId="10533" r:id="rId296" name="Check Box 293">
              <controlPr defaultSize="0" autoFill="0" autoLine="0" autoPict="0">
                <anchor moveWithCells="1">
                  <from>
                    <xdr:col>32</xdr:col>
                    <xdr:colOff>107950</xdr:colOff>
                    <xdr:row>306</xdr:row>
                    <xdr:rowOff>571500</xdr:rowOff>
                  </from>
                  <to>
                    <xdr:col>33</xdr:col>
                    <xdr:colOff>146050</xdr:colOff>
                    <xdr:row>306</xdr:row>
                    <xdr:rowOff>762000</xdr:rowOff>
                  </to>
                </anchor>
              </controlPr>
            </control>
          </mc:Choice>
        </mc:AlternateContent>
        <mc:AlternateContent xmlns:mc="http://schemas.openxmlformats.org/markup-compatibility/2006">
          <mc:Choice Requires="x14">
            <control shapeId="10534" r:id="rId297" name="Check Box 294">
              <controlPr defaultSize="0" autoFill="0" autoLine="0" autoPict="0">
                <anchor moveWithCells="1">
                  <from>
                    <xdr:col>27</xdr:col>
                    <xdr:colOff>101600</xdr:colOff>
                    <xdr:row>313</xdr:row>
                    <xdr:rowOff>146050</xdr:rowOff>
                  </from>
                  <to>
                    <xdr:col>28</xdr:col>
                    <xdr:colOff>152400</xdr:colOff>
                    <xdr:row>313</xdr:row>
                    <xdr:rowOff>336550</xdr:rowOff>
                  </to>
                </anchor>
              </controlPr>
            </control>
          </mc:Choice>
        </mc:AlternateContent>
        <mc:AlternateContent xmlns:mc="http://schemas.openxmlformats.org/markup-compatibility/2006">
          <mc:Choice Requires="x14">
            <control shapeId="10535" r:id="rId298" name="Check Box 295">
              <controlPr defaultSize="0" autoFill="0" autoLine="0" autoPict="0">
                <anchor moveWithCells="1">
                  <from>
                    <xdr:col>32</xdr:col>
                    <xdr:colOff>171450</xdr:colOff>
                    <xdr:row>313</xdr:row>
                    <xdr:rowOff>139700</xdr:rowOff>
                  </from>
                  <to>
                    <xdr:col>34</xdr:col>
                    <xdr:colOff>38100</xdr:colOff>
                    <xdr:row>313</xdr:row>
                    <xdr:rowOff>342900</xdr:rowOff>
                  </to>
                </anchor>
              </controlPr>
            </control>
          </mc:Choice>
        </mc:AlternateContent>
        <mc:AlternateContent xmlns:mc="http://schemas.openxmlformats.org/markup-compatibility/2006">
          <mc:Choice Requires="x14">
            <control shapeId="10536" r:id="rId299" name="Check Box 296">
              <controlPr defaultSize="0" autoFill="0" autoLine="0" autoPict="0">
                <anchor moveWithCells="1">
                  <from>
                    <xdr:col>38</xdr:col>
                    <xdr:colOff>38100</xdr:colOff>
                    <xdr:row>313</xdr:row>
                    <xdr:rowOff>133350</xdr:rowOff>
                  </from>
                  <to>
                    <xdr:col>39</xdr:col>
                    <xdr:colOff>107950</xdr:colOff>
                    <xdr:row>313</xdr:row>
                    <xdr:rowOff>336550</xdr:rowOff>
                  </to>
                </anchor>
              </controlPr>
            </control>
          </mc:Choice>
        </mc:AlternateContent>
        <mc:AlternateContent xmlns:mc="http://schemas.openxmlformats.org/markup-compatibility/2006">
          <mc:Choice Requires="x14">
            <control shapeId="10537" r:id="rId300" name="Check Box 297">
              <controlPr defaultSize="0" autoFill="0" autoLine="0" autoPict="0">
                <anchor moveWithCells="1">
                  <from>
                    <xdr:col>43</xdr:col>
                    <xdr:colOff>114300</xdr:colOff>
                    <xdr:row>313</xdr:row>
                    <xdr:rowOff>146050</xdr:rowOff>
                  </from>
                  <to>
                    <xdr:col>44</xdr:col>
                    <xdr:colOff>171450</xdr:colOff>
                    <xdr:row>313</xdr:row>
                    <xdr:rowOff>336550</xdr:rowOff>
                  </to>
                </anchor>
              </controlPr>
            </control>
          </mc:Choice>
        </mc:AlternateContent>
        <mc:AlternateContent xmlns:mc="http://schemas.openxmlformats.org/markup-compatibility/2006">
          <mc:Choice Requires="x14">
            <control shapeId="10538" r:id="rId301" name="Check Box 298">
              <controlPr defaultSize="0" autoFill="0" autoLine="0" autoPict="0">
                <anchor moveWithCells="1">
                  <from>
                    <xdr:col>27</xdr:col>
                    <xdr:colOff>95250</xdr:colOff>
                    <xdr:row>313</xdr:row>
                    <xdr:rowOff>342900</xdr:rowOff>
                  </from>
                  <to>
                    <xdr:col>28</xdr:col>
                    <xdr:colOff>146050</xdr:colOff>
                    <xdr:row>313</xdr:row>
                    <xdr:rowOff>533400</xdr:rowOff>
                  </to>
                </anchor>
              </controlPr>
            </control>
          </mc:Choice>
        </mc:AlternateContent>
        <mc:AlternateContent xmlns:mc="http://schemas.openxmlformats.org/markup-compatibility/2006">
          <mc:Choice Requires="x14">
            <control shapeId="10539" r:id="rId302" name="Check Box 299">
              <controlPr defaultSize="0" autoFill="0" autoLine="0" autoPict="0">
                <anchor moveWithCells="1">
                  <from>
                    <xdr:col>32</xdr:col>
                    <xdr:colOff>171450</xdr:colOff>
                    <xdr:row>313</xdr:row>
                    <xdr:rowOff>336550</xdr:rowOff>
                  </from>
                  <to>
                    <xdr:col>34</xdr:col>
                    <xdr:colOff>38100</xdr:colOff>
                    <xdr:row>313</xdr:row>
                    <xdr:rowOff>527050</xdr:rowOff>
                  </to>
                </anchor>
              </controlPr>
            </control>
          </mc:Choice>
        </mc:AlternateContent>
        <mc:AlternateContent xmlns:mc="http://schemas.openxmlformats.org/markup-compatibility/2006">
          <mc:Choice Requires="x14">
            <control shapeId="10540" r:id="rId303" name="Check Box 300">
              <controlPr defaultSize="0" autoFill="0" autoLine="0" autoPict="0">
                <anchor moveWithCells="1">
                  <from>
                    <xdr:col>38</xdr:col>
                    <xdr:colOff>38100</xdr:colOff>
                    <xdr:row>313</xdr:row>
                    <xdr:rowOff>342900</xdr:rowOff>
                  </from>
                  <to>
                    <xdr:col>39</xdr:col>
                    <xdr:colOff>107950</xdr:colOff>
                    <xdr:row>313</xdr:row>
                    <xdr:rowOff>527050</xdr:rowOff>
                  </to>
                </anchor>
              </controlPr>
            </control>
          </mc:Choice>
        </mc:AlternateContent>
        <mc:AlternateContent xmlns:mc="http://schemas.openxmlformats.org/markup-compatibility/2006">
          <mc:Choice Requires="x14">
            <control shapeId="10541" r:id="rId304" name="Check Box 301">
              <controlPr defaultSize="0" autoFill="0" autoLine="0" autoPict="0">
                <anchor moveWithCells="1">
                  <from>
                    <xdr:col>43</xdr:col>
                    <xdr:colOff>114300</xdr:colOff>
                    <xdr:row>313</xdr:row>
                    <xdr:rowOff>336550</xdr:rowOff>
                  </from>
                  <to>
                    <xdr:col>44</xdr:col>
                    <xdr:colOff>171450</xdr:colOff>
                    <xdr:row>313</xdr:row>
                    <xdr:rowOff>527050</xdr:rowOff>
                  </to>
                </anchor>
              </controlPr>
            </control>
          </mc:Choice>
        </mc:AlternateContent>
        <mc:AlternateContent xmlns:mc="http://schemas.openxmlformats.org/markup-compatibility/2006">
          <mc:Choice Requires="x14">
            <control shapeId="10542" r:id="rId305" name="Check Box 302">
              <controlPr defaultSize="0" autoFill="0" autoLine="0" autoPict="0">
                <anchor moveWithCells="1">
                  <from>
                    <xdr:col>27</xdr:col>
                    <xdr:colOff>127000</xdr:colOff>
                    <xdr:row>315</xdr:row>
                    <xdr:rowOff>38100</xdr:rowOff>
                  </from>
                  <to>
                    <xdr:col>28</xdr:col>
                    <xdr:colOff>152400</xdr:colOff>
                    <xdr:row>315</xdr:row>
                    <xdr:rowOff>228600</xdr:rowOff>
                  </to>
                </anchor>
              </controlPr>
            </control>
          </mc:Choice>
        </mc:AlternateContent>
        <mc:AlternateContent xmlns:mc="http://schemas.openxmlformats.org/markup-compatibility/2006">
          <mc:Choice Requires="x14">
            <control shapeId="10543" r:id="rId306" name="Check Box 303">
              <controlPr defaultSize="0" autoFill="0" autoLine="0" autoPict="0">
                <anchor moveWithCells="1">
                  <from>
                    <xdr:col>27</xdr:col>
                    <xdr:colOff>120650</xdr:colOff>
                    <xdr:row>318</xdr:row>
                    <xdr:rowOff>6350</xdr:rowOff>
                  </from>
                  <to>
                    <xdr:col>28</xdr:col>
                    <xdr:colOff>171450</xdr:colOff>
                    <xdr:row>318</xdr:row>
                    <xdr:rowOff>228600</xdr:rowOff>
                  </to>
                </anchor>
              </controlPr>
            </control>
          </mc:Choice>
        </mc:AlternateContent>
        <mc:AlternateContent xmlns:mc="http://schemas.openxmlformats.org/markup-compatibility/2006">
          <mc:Choice Requires="x14">
            <control shapeId="10544" r:id="rId307" name="Check Box 304">
              <controlPr defaultSize="0" autoFill="0" autoLine="0" autoPict="0">
                <anchor moveWithCells="1">
                  <from>
                    <xdr:col>27</xdr:col>
                    <xdr:colOff>120650</xdr:colOff>
                    <xdr:row>318</xdr:row>
                    <xdr:rowOff>203200</xdr:rowOff>
                  </from>
                  <to>
                    <xdr:col>28</xdr:col>
                    <xdr:colOff>171450</xdr:colOff>
                    <xdr:row>318</xdr:row>
                    <xdr:rowOff>400050</xdr:rowOff>
                  </to>
                </anchor>
              </controlPr>
            </control>
          </mc:Choice>
        </mc:AlternateContent>
        <mc:AlternateContent xmlns:mc="http://schemas.openxmlformats.org/markup-compatibility/2006">
          <mc:Choice Requires="x14">
            <control shapeId="10545" r:id="rId308" name="Check Box 305">
              <controlPr defaultSize="0" autoFill="0" autoLine="0" autoPict="0">
                <anchor moveWithCells="1">
                  <from>
                    <xdr:col>27</xdr:col>
                    <xdr:colOff>127000</xdr:colOff>
                    <xdr:row>318</xdr:row>
                    <xdr:rowOff>381000</xdr:rowOff>
                  </from>
                  <to>
                    <xdr:col>28</xdr:col>
                    <xdr:colOff>152400</xdr:colOff>
                    <xdr:row>319</xdr:row>
                    <xdr:rowOff>12700</xdr:rowOff>
                  </to>
                </anchor>
              </controlPr>
            </control>
          </mc:Choice>
        </mc:AlternateContent>
        <mc:AlternateContent xmlns:mc="http://schemas.openxmlformats.org/markup-compatibility/2006">
          <mc:Choice Requires="x14">
            <control shapeId="10546" r:id="rId309" name="Check Box 306">
              <controlPr defaultSize="0" autoFill="0" autoLine="0" autoPict="0">
                <anchor moveWithCells="1">
                  <from>
                    <xdr:col>34</xdr:col>
                    <xdr:colOff>114300</xdr:colOff>
                    <xdr:row>320</xdr:row>
                    <xdr:rowOff>31750</xdr:rowOff>
                  </from>
                  <to>
                    <xdr:col>35</xdr:col>
                    <xdr:colOff>152400</xdr:colOff>
                    <xdr:row>320</xdr:row>
                    <xdr:rowOff>228600</xdr:rowOff>
                  </to>
                </anchor>
              </controlPr>
            </control>
          </mc:Choice>
        </mc:AlternateContent>
        <mc:AlternateContent xmlns:mc="http://schemas.openxmlformats.org/markup-compatibility/2006">
          <mc:Choice Requires="x14">
            <control shapeId="10547" r:id="rId310" name="Check Box 307">
              <controlPr defaultSize="0" autoFill="0" autoLine="0" autoPict="0">
                <anchor moveWithCells="1">
                  <from>
                    <xdr:col>34</xdr:col>
                    <xdr:colOff>114300</xdr:colOff>
                    <xdr:row>320</xdr:row>
                    <xdr:rowOff>222250</xdr:rowOff>
                  </from>
                  <to>
                    <xdr:col>35</xdr:col>
                    <xdr:colOff>171450</xdr:colOff>
                    <xdr:row>320</xdr:row>
                    <xdr:rowOff>419100</xdr:rowOff>
                  </to>
                </anchor>
              </controlPr>
            </control>
          </mc:Choice>
        </mc:AlternateContent>
        <mc:AlternateContent xmlns:mc="http://schemas.openxmlformats.org/markup-compatibility/2006">
          <mc:Choice Requires="x14">
            <control shapeId="10548" r:id="rId311" name="Check Box 308">
              <controlPr defaultSize="0" autoFill="0" autoLine="0" autoPict="0">
                <anchor moveWithCells="1">
                  <from>
                    <xdr:col>44</xdr:col>
                    <xdr:colOff>76200</xdr:colOff>
                    <xdr:row>319</xdr:row>
                    <xdr:rowOff>57150</xdr:rowOff>
                  </from>
                  <to>
                    <xdr:col>45</xdr:col>
                    <xdr:colOff>107950</xdr:colOff>
                    <xdr:row>319</xdr:row>
                    <xdr:rowOff>228600</xdr:rowOff>
                  </to>
                </anchor>
              </controlPr>
            </control>
          </mc:Choice>
        </mc:AlternateContent>
        <mc:AlternateContent xmlns:mc="http://schemas.openxmlformats.org/markup-compatibility/2006">
          <mc:Choice Requires="x14">
            <control shapeId="10549" r:id="rId312" name="Check Box 309">
              <controlPr defaultSize="0" autoFill="0" autoLine="0" autoPict="0">
                <anchor moveWithCells="1">
                  <from>
                    <xdr:col>44</xdr:col>
                    <xdr:colOff>76200</xdr:colOff>
                    <xdr:row>319</xdr:row>
                    <xdr:rowOff>215900</xdr:rowOff>
                  </from>
                  <to>
                    <xdr:col>45</xdr:col>
                    <xdr:colOff>127000</xdr:colOff>
                    <xdr:row>319</xdr:row>
                    <xdr:rowOff>419100</xdr:rowOff>
                  </to>
                </anchor>
              </controlPr>
            </control>
          </mc:Choice>
        </mc:AlternateContent>
        <mc:AlternateContent xmlns:mc="http://schemas.openxmlformats.org/markup-compatibility/2006">
          <mc:Choice Requires="x14">
            <control shapeId="10550" r:id="rId313" name="Check Box 310">
              <controlPr defaultSize="0" autoFill="0" autoLine="0" autoPict="0">
                <anchor moveWithCells="1">
                  <from>
                    <xdr:col>39</xdr:col>
                    <xdr:colOff>101600</xdr:colOff>
                    <xdr:row>319</xdr:row>
                    <xdr:rowOff>50800</xdr:rowOff>
                  </from>
                  <to>
                    <xdr:col>40</xdr:col>
                    <xdr:colOff>146050</xdr:colOff>
                    <xdr:row>319</xdr:row>
                    <xdr:rowOff>228600</xdr:rowOff>
                  </to>
                </anchor>
              </controlPr>
            </control>
          </mc:Choice>
        </mc:AlternateContent>
        <mc:AlternateContent xmlns:mc="http://schemas.openxmlformats.org/markup-compatibility/2006">
          <mc:Choice Requires="x14">
            <control shapeId="10551" r:id="rId314" name="Check Box 311">
              <controlPr defaultSize="0" autoFill="0" autoLine="0" autoPict="0">
                <anchor moveWithCells="1">
                  <from>
                    <xdr:col>39</xdr:col>
                    <xdr:colOff>107950</xdr:colOff>
                    <xdr:row>319</xdr:row>
                    <xdr:rowOff>215900</xdr:rowOff>
                  </from>
                  <to>
                    <xdr:col>40</xdr:col>
                    <xdr:colOff>114300</xdr:colOff>
                    <xdr:row>319</xdr:row>
                    <xdr:rowOff>419100</xdr:rowOff>
                  </to>
                </anchor>
              </controlPr>
            </control>
          </mc:Choice>
        </mc:AlternateContent>
        <mc:AlternateContent xmlns:mc="http://schemas.openxmlformats.org/markup-compatibility/2006">
          <mc:Choice Requires="x14">
            <control shapeId="10552" r:id="rId315" name="Check Box 312">
              <controlPr defaultSize="0" autoFill="0" autoLine="0" autoPict="0">
                <anchor moveWithCells="1">
                  <from>
                    <xdr:col>39</xdr:col>
                    <xdr:colOff>107950</xdr:colOff>
                    <xdr:row>319</xdr:row>
                    <xdr:rowOff>393700</xdr:rowOff>
                  </from>
                  <to>
                    <xdr:col>40</xdr:col>
                    <xdr:colOff>133350</xdr:colOff>
                    <xdr:row>319</xdr:row>
                    <xdr:rowOff>565150</xdr:rowOff>
                  </to>
                </anchor>
              </controlPr>
            </control>
          </mc:Choice>
        </mc:AlternateContent>
        <mc:AlternateContent xmlns:mc="http://schemas.openxmlformats.org/markup-compatibility/2006">
          <mc:Choice Requires="x14">
            <control shapeId="10553" r:id="rId316" name="Check Box 313">
              <controlPr defaultSize="0" autoFill="0" autoLine="0" autoPict="0">
                <anchor moveWithCells="1">
                  <from>
                    <xdr:col>34</xdr:col>
                    <xdr:colOff>107950</xdr:colOff>
                    <xdr:row>319</xdr:row>
                    <xdr:rowOff>381000</xdr:rowOff>
                  </from>
                  <to>
                    <xdr:col>35</xdr:col>
                    <xdr:colOff>133350</xdr:colOff>
                    <xdr:row>319</xdr:row>
                    <xdr:rowOff>584200</xdr:rowOff>
                  </to>
                </anchor>
              </controlPr>
            </control>
          </mc:Choice>
        </mc:AlternateContent>
        <mc:AlternateContent xmlns:mc="http://schemas.openxmlformats.org/markup-compatibility/2006">
          <mc:Choice Requires="x14">
            <control shapeId="10554" r:id="rId317" name="Check Box 314">
              <controlPr defaultSize="0" autoFill="0" autoLine="0" autoPict="0">
                <anchor moveWithCells="1">
                  <from>
                    <xdr:col>34</xdr:col>
                    <xdr:colOff>107950</xdr:colOff>
                    <xdr:row>319</xdr:row>
                    <xdr:rowOff>203200</xdr:rowOff>
                  </from>
                  <to>
                    <xdr:col>35</xdr:col>
                    <xdr:colOff>146050</xdr:colOff>
                    <xdr:row>319</xdr:row>
                    <xdr:rowOff>419100</xdr:rowOff>
                  </to>
                </anchor>
              </controlPr>
            </control>
          </mc:Choice>
        </mc:AlternateContent>
        <mc:AlternateContent xmlns:mc="http://schemas.openxmlformats.org/markup-compatibility/2006">
          <mc:Choice Requires="x14">
            <control shapeId="10555" r:id="rId318" name="Check Box 315">
              <controlPr defaultSize="0" autoFill="0" autoLine="0" autoPict="0">
                <anchor moveWithCells="1">
                  <from>
                    <xdr:col>34</xdr:col>
                    <xdr:colOff>107950</xdr:colOff>
                    <xdr:row>319</xdr:row>
                    <xdr:rowOff>50800</xdr:rowOff>
                  </from>
                  <to>
                    <xdr:col>35</xdr:col>
                    <xdr:colOff>127000</xdr:colOff>
                    <xdr:row>319</xdr:row>
                    <xdr:rowOff>241300</xdr:rowOff>
                  </to>
                </anchor>
              </controlPr>
            </control>
          </mc:Choice>
        </mc:AlternateContent>
        <mc:AlternateContent xmlns:mc="http://schemas.openxmlformats.org/markup-compatibility/2006">
          <mc:Choice Requires="x14">
            <control shapeId="10556" r:id="rId319" name="Check Box 316">
              <controlPr defaultSize="0" autoFill="0" autoLine="0" autoPict="0">
                <anchor moveWithCells="1">
                  <from>
                    <xdr:col>27</xdr:col>
                    <xdr:colOff>114300</xdr:colOff>
                    <xdr:row>326</xdr:row>
                    <xdr:rowOff>31750</xdr:rowOff>
                  </from>
                  <to>
                    <xdr:col>28</xdr:col>
                    <xdr:colOff>171450</xdr:colOff>
                    <xdr:row>326</xdr:row>
                    <xdr:rowOff>228600</xdr:rowOff>
                  </to>
                </anchor>
              </controlPr>
            </control>
          </mc:Choice>
        </mc:AlternateContent>
        <mc:AlternateContent xmlns:mc="http://schemas.openxmlformats.org/markup-compatibility/2006">
          <mc:Choice Requires="x14">
            <control shapeId="10557" r:id="rId320" name="Check Box 317">
              <controlPr defaultSize="0" autoFill="0" autoLine="0" autoPict="0">
                <anchor moveWithCells="1">
                  <from>
                    <xdr:col>27</xdr:col>
                    <xdr:colOff>101600</xdr:colOff>
                    <xdr:row>329</xdr:row>
                    <xdr:rowOff>19050</xdr:rowOff>
                  </from>
                  <to>
                    <xdr:col>28</xdr:col>
                    <xdr:colOff>152400</xdr:colOff>
                    <xdr:row>329</xdr:row>
                    <xdr:rowOff>228600</xdr:rowOff>
                  </to>
                </anchor>
              </controlPr>
            </control>
          </mc:Choice>
        </mc:AlternateContent>
        <mc:AlternateContent xmlns:mc="http://schemas.openxmlformats.org/markup-compatibility/2006">
          <mc:Choice Requires="x14">
            <control shapeId="10558" r:id="rId321" name="Check Box 318">
              <controlPr defaultSize="0" autoFill="0" autoLine="0" autoPict="0">
                <anchor moveWithCells="1">
                  <from>
                    <xdr:col>27</xdr:col>
                    <xdr:colOff>107950</xdr:colOff>
                    <xdr:row>329</xdr:row>
                    <xdr:rowOff>209550</xdr:rowOff>
                  </from>
                  <to>
                    <xdr:col>28</xdr:col>
                    <xdr:colOff>146050</xdr:colOff>
                    <xdr:row>329</xdr:row>
                    <xdr:rowOff>419100</xdr:rowOff>
                  </to>
                </anchor>
              </controlPr>
            </control>
          </mc:Choice>
        </mc:AlternateContent>
        <mc:AlternateContent xmlns:mc="http://schemas.openxmlformats.org/markup-compatibility/2006">
          <mc:Choice Requires="x14">
            <control shapeId="10559" r:id="rId322" name="Check Box 319">
              <controlPr defaultSize="0" autoFill="0" autoLine="0" autoPict="0">
                <anchor moveWithCells="1">
                  <from>
                    <xdr:col>27</xdr:col>
                    <xdr:colOff>114300</xdr:colOff>
                    <xdr:row>329</xdr:row>
                    <xdr:rowOff>400050</xdr:rowOff>
                  </from>
                  <to>
                    <xdr:col>28</xdr:col>
                    <xdr:colOff>152400</xdr:colOff>
                    <xdr:row>330</xdr:row>
                    <xdr:rowOff>0</xdr:rowOff>
                  </to>
                </anchor>
              </controlPr>
            </control>
          </mc:Choice>
        </mc:AlternateContent>
        <mc:AlternateContent xmlns:mc="http://schemas.openxmlformats.org/markup-compatibility/2006">
          <mc:Choice Requires="x14">
            <control shapeId="10560" r:id="rId323" name="Check Box 320">
              <controlPr defaultSize="0" autoFill="0" autoLine="0" autoPict="0">
                <anchor moveWithCells="1">
                  <from>
                    <xdr:col>44</xdr:col>
                    <xdr:colOff>114300</xdr:colOff>
                    <xdr:row>330</xdr:row>
                    <xdr:rowOff>44450</xdr:rowOff>
                  </from>
                  <to>
                    <xdr:col>45</xdr:col>
                    <xdr:colOff>146050</xdr:colOff>
                    <xdr:row>330</xdr:row>
                    <xdr:rowOff>228600</xdr:rowOff>
                  </to>
                </anchor>
              </controlPr>
            </control>
          </mc:Choice>
        </mc:AlternateContent>
        <mc:AlternateContent xmlns:mc="http://schemas.openxmlformats.org/markup-compatibility/2006">
          <mc:Choice Requires="x14">
            <control shapeId="10561" r:id="rId324" name="Check Box 321">
              <controlPr defaultSize="0" autoFill="0" autoLine="0" autoPict="0">
                <anchor moveWithCells="1">
                  <from>
                    <xdr:col>44</xdr:col>
                    <xdr:colOff>101600</xdr:colOff>
                    <xdr:row>330</xdr:row>
                    <xdr:rowOff>222250</xdr:rowOff>
                  </from>
                  <to>
                    <xdr:col>45</xdr:col>
                    <xdr:colOff>146050</xdr:colOff>
                    <xdr:row>330</xdr:row>
                    <xdr:rowOff>400050</xdr:rowOff>
                  </to>
                </anchor>
              </controlPr>
            </control>
          </mc:Choice>
        </mc:AlternateContent>
        <mc:AlternateContent xmlns:mc="http://schemas.openxmlformats.org/markup-compatibility/2006">
          <mc:Choice Requires="x14">
            <control shapeId="10562" r:id="rId325" name="Check Box 322">
              <controlPr defaultSize="0" autoFill="0" autoLine="0" autoPict="0">
                <anchor moveWithCells="1">
                  <from>
                    <xdr:col>39</xdr:col>
                    <xdr:colOff>114300</xdr:colOff>
                    <xdr:row>330</xdr:row>
                    <xdr:rowOff>44450</xdr:rowOff>
                  </from>
                  <to>
                    <xdr:col>40</xdr:col>
                    <xdr:colOff>152400</xdr:colOff>
                    <xdr:row>330</xdr:row>
                    <xdr:rowOff>228600</xdr:rowOff>
                  </to>
                </anchor>
              </controlPr>
            </control>
          </mc:Choice>
        </mc:AlternateContent>
        <mc:AlternateContent xmlns:mc="http://schemas.openxmlformats.org/markup-compatibility/2006">
          <mc:Choice Requires="x14">
            <control shapeId="10563" r:id="rId326" name="Check Box 323">
              <controlPr defaultSize="0" autoFill="0" autoLine="0" autoPict="0">
                <anchor moveWithCells="1">
                  <from>
                    <xdr:col>39</xdr:col>
                    <xdr:colOff>107950</xdr:colOff>
                    <xdr:row>330</xdr:row>
                    <xdr:rowOff>215900</xdr:rowOff>
                  </from>
                  <to>
                    <xdr:col>40</xdr:col>
                    <xdr:colOff>114300</xdr:colOff>
                    <xdr:row>330</xdr:row>
                    <xdr:rowOff>419100</xdr:rowOff>
                  </to>
                </anchor>
              </controlPr>
            </control>
          </mc:Choice>
        </mc:AlternateContent>
        <mc:AlternateContent xmlns:mc="http://schemas.openxmlformats.org/markup-compatibility/2006">
          <mc:Choice Requires="x14">
            <control shapeId="10564" r:id="rId327" name="Check Box 324">
              <controlPr defaultSize="0" autoFill="0" autoLine="0" autoPict="0">
                <anchor moveWithCells="1">
                  <from>
                    <xdr:col>39</xdr:col>
                    <xdr:colOff>107950</xdr:colOff>
                    <xdr:row>330</xdr:row>
                    <xdr:rowOff>400050</xdr:rowOff>
                  </from>
                  <to>
                    <xdr:col>40</xdr:col>
                    <xdr:colOff>133350</xdr:colOff>
                    <xdr:row>330</xdr:row>
                    <xdr:rowOff>571500</xdr:rowOff>
                  </to>
                </anchor>
              </controlPr>
            </control>
          </mc:Choice>
        </mc:AlternateContent>
        <mc:AlternateContent xmlns:mc="http://schemas.openxmlformats.org/markup-compatibility/2006">
          <mc:Choice Requires="x14">
            <control shapeId="10565" r:id="rId328" name="Check Box 325">
              <controlPr defaultSize="0" autoFill="0" autoLine="0" autoPict="0">
                <anchor moveWithCells="1">
                  <from>
                    <xdr:col>34</xdr:col>
                    <xdr:colOff>114300</xdr:colOff>
                    <xdr:row>330</xdr:row>
                    <xdr:rowOff>387350</xdr:rowOff>
                  </from>
                  <to>
                    <xdr:col>35</xdr:col>
                    <xdr:colOff>146050</xdr:colOff>
                    <xdr:row>331</xdr:row>
                    <xdr:rowOff>0</xdr:rowOff>
                  </to>
                </anchor>
              </controlPr>
            </control>
          </mc:Choice>
        </mc:AlternateContent>
        <mc:AlternateContent xmlns:mc="http://schemas.openxmlformats.org/markup-compatibility/2006">
          <mc:Choice Requires="x14">
            <control shapeId="10566" r:id="rId329" name="Check Box 326">
              <controlPr defaultSize="0" autoFill="0" autoLine="0" autoPict="0">
                <anchor moveWithCells="1">
                  <from>
                    <xdr:col>34</xdr:col>
                    <xdr:colOff>114300</xdr:colOff>
                    <xdr:row>330</xdr:row>
                    <xdr:rowOff>196850</xdr:rowOff>
                  </from>
                  <to>
                    <xdr:col>35</xdr:col>
                    <xdr:colOff>152400</xdr:colOff>
                    <xdr:row>330</xdr:row>
                    <xdr:rowOff>431800</xdr:rowOff>
                  </to>
                </anchor>
              </controlPr>
            </control>
          </mc:Choice>
        </mc:AlternateContent>
        <mc:AlternateContent xmlns:mc="http://schemas.openxmlformats.org/markup-compatibility/2006">
          <mc:Choice Requires="x14">
            <control shapeId="10567" r:id="rId330" name="Check Box 327">
              <controlPr defaultSize="0" autoFill="0" autoLine="0" autoPict="0">
                <anchor moveWithCells="1">
                  <from>
                    <xdr:col>34</xdr:col>
                    <xdr:colOff>114300</xdr:colOff>
                    <xdr:row>330</xdr:row>
                    <xdr:rowOff>44450</xdr:rowOff>
                  </from>
                  <to>
                    <xdr:col>35</xdr:col>
                    <xdr:colOff>146050</xdr:colOff>
                    <xdr:row>330</xdr:row>
                    <xdr:rowOff>241300</xdr:rowOff>
                  </to>
                </anchor>
              </controlPr>
            </control>
          </mc:Choice>
        </mc:AlternateContent>
        <mc:AlternateContent xmlns:mc="http://schemas.openxmlformats.org/markup-compatibility/2006">
          <mc:Choice Requires="x14">
            <control shapeId="10568" r:id="rId331" name="Check Box 328">
              <controlPr defaultSize="0" autoFill="0" autoLine="0" autoPict="0">
                <anchor moveWithCells="1">
                  <from>
                    <xdr:col>12</xdr:col>
                    <xdr:colOff>57150</xdr:colOff>
                    <xdr:row>335</xdr:row>
                    <xdr:rowOff>488950</xdr:rowOff>
                  </from>
                  <to>
                    <xdr:col>14</xdr:col>
                    <xdr:colOff>50800</xdr:colOff>
                    <xdr:row>335</xdr:row>
                    <xdr:rowOff>679450</xdr:rowOff>
                  </to>
                </anchor>
              </controlPr>
            </control>
          </mc:Choice>
        </mc:AlternateContent>
        <mc:AlternateContent xmlns:mc="http://schemas.openxmlformats.org/markup-compatibility/2006">
          <mc:Choice Requires="x14">
            <control shapeId="10569" r:id="rId332" name="Check Box 329">
              <controlPr defaultSize="0" autoFill="0" autoLine="0" autoPict="0">
                <anchor moveWithCells="1">
                  <from>
                    <xdr:col>12</xdr:col>
                    <xdr:colOff>57150</xdr:colOff>
                    <xdr:row>335</xdr:row>
                    <xdr:rowOff>298450</xdr:rowOff>
                  </from>
                  <to>
                    <xdr:col>14</xdr:col>
                    <xdr:colOff>50800</xdr:colOff>
                    <xdr:row>335</xdr:row>
                    <xdr:rowOff>488950</xdr:rowOff>
                  </to>
                </anchor>
              </controlPr>
            </control>
          </mc:Choice>
        </mc:AlternateContent>
        <mc:AlternateContent xmlns:mc="http://schemas.openxmlformats.org/markup-compatibility/2006">
          <mc:Choice Requires="x14">
            <control shapeId="10570" r:id="rId333" name="Check Box 330">
              <controlPr defaultSize="0" autoFill="0" autoLine="0" autoPict="0">
                <anchor moveWithCells="1">
                  <from>
                    <xdr:col>12</xdr:col>
                    <xdr:colOff>57150</xdr:colOff>
                    <xdr:row>335</xdr:row>
                    <xdr:rowOff>647700</xdr:rowOff>
                  </from>
                  <to>
                    <xdr:col>14</xdr:col>
                    <xdr:colOff>69850</xdr:colOff>
                    <xdr:row>335</xdr:row>
                    <xdr:rowOff>889000</xdr:rowOff>
                  </to>
                </anchor>
              </controlPr>
            </control>
          </mc:Choice>
        </mc:AlternateContent>
        <mc:AlternateContent xmlns:mc="http://schemas.openxmlformats.org/markup-compatibility/2006">
          <mc:Choice Requires="x14">
            <control shapeId="10571" r:id="rId334" name="Check Box 331">
              <controlPr defaultSize="0" autoFill="0" autoLine="0" autoPict="0">
                <anchor moveWithCells="1">
                  <from>
                    <xdr:col>12</xdr:col>
                    <xdr:colOff>57150</xdr:colOff>
                    <xdr:row>335</xdr:row>
                    <xdr:rowOff>488950</xdr:rowOff>
                  </from>
                  <to>
                    <xdr:col>14</xdr:col>
                    <xdr:colOff>50800</xdr:colOff>
                    <xdr:row>335</xdr:row>
                    <xdr:rowOff>679450</xdr:rowOff>
                  </to>
                </anchor>
              </controlPr>
            </control>
          </mc:Choice>
        </mc:AlternateContent>
        <mc:AlternateContent xmlns:mc="http://schemas.openxmlformats.org/markup-compatibility/2006">
          <mc:Choice Requires="x14">
            <control shapeId="10572" r:id="rId335" name="Check Box 332">
              <controlPr defaultSize="0" autoFill="0" autoLine="0" autoPict="0">
                <anchor moveWithCells="1">
                  <from>
                    <xdr:col>12</xdr:col>
                    <xdr:colOff>57150</xdr:colOff>
                    <xdr:row>335</xdr:row>
                    <xdr:rowOff>298450</xdr:rowOff>
                  </from>
                  <to>
                    <xdr:col>14</xdr:col>
                    <xdr:colOff>50800</xdr:colOff>
                    <xdr:row>335</xdr:row>
                    <xdr:rowOff>488950</xdr:rowOff>
                  </to>
                </anchor>
              </controlPr>
            </control>
          </mc:Choice>
        </mc:AlternateContent>
        <mc:AlternateContent xmlns:mc="http://schemas.openxmlformats.org/markup-compatibility/2006">
          <mc:Choice Requires="x14">
            <control shapeId="10574" r:id="rId336" name="Check Box 334">
              <controlPr defaultSize="0" autoFill="0" autoLine="0" autoPict="0">
                <anchor moveWithCells="1">
                  <from>
                    <xdr:col>5</xdr:col>
                    <xdr:colOff>101600</xdr:colOff>
                    <xdr:row>379</xdr:row>
                    <xdr:rowOff>425450</xdr:rowOff>
                  </from>
                  <to>
                    <xdr:col>7</xdr:col>
                    <xdr:colOff>107950</xdr:colOff>
                    <xdr:row>379</xdr:row>
                    <xdr:rowOff>647700</xdr:rowOff>
                  </to>
                </anchor>
              </controlPr>
            </control>
          </mc:Choice>
        </mc:AlternateContent>
        <mc:AlternateContent xmlns:mc="http://schemas.openxmlformats.org/markup-compatibility/2006">
          <mc:Choice Requires="x14">
            <control shapeId="10575" r:id="rId337" name="Check Box 335">
              <controlPr defaultSize="0" autoFill="0" autoLine="0" autoPict="0">
                <anchor moveWithCells="1">
                  <from>
                    <xdr:col>26</xdr:col>
                    <xdr:colOff>107950</xdr:colOff>
                    <xdr:row>395</xdr:row>
                    <xdr:rowOff>152400</xdr:rowOff>
                  </from>
                  <to>
                    <xdr:col>28</xdr:col>
                    <xdr:colOff>38100</xdr:colOff>
                    <xdr:row>395</xdr:row>
                    <xdr:rowOff>361950</xdr:rowOff>
                  </to>
                </anchor>
              </controlPr>
            </control>
          </mc:Choice>
        </mc:AlternateContent>
        <mc:AlternateContent xmlns:mc="http://schemas.openxmlformats.org/markup-compatibility/2006">
          <mc:Choice Requires="x14">
            <control shapeId="10576" r:id="rId338" name="Check Box 336">
              <controlPr defaultSize="0" autoFill="0" autoLine="0" autoPict="0">
                <anchor moveWithCells="1">
                  <from>
                    <xdr:col>26</xdr:col>
                    <xdr:colOff>107950</xdr:colOff>
                    <xdr:row>396</xdr:row>
                    <xdr:rowOff>146050</xdr:rowOff>
                  </from>
                  <to>
                    <xdr:col>28</xdr:col>
                    <xdr:colOff>38100</xdr:colOff>
                    <xdr:row>396</xdr:row>
                    <xdr:rowOff>342900</xdr:rowOff>
                  </to>
                </anchor>
              </controlPr>
            </control>
          </mc:Choice>
        </mc:AlternateContent>
        <mc:AlternateContent xmlns:mc="http://schemas.openxmlformats.org/markup-compatibility/2006">
          <mc:Choice Requires="x14">
            <control shapeId="10577" r:id="rId339" name="Check Box 337">
              <controlPr defaultSize="0" autoFill="0" autoLine="0" autoPict="0">
                <anchor moveWithCells="1">
                  <from>
                    <xdr:col>26</xdr:col>
                    <xdr:colOff>114300</xdr:colOff>
                    <xdr:row>397</xdr:row>
                    <xdr:rowOff>152400</xdr:rowOff>
                  </from>
                  <to>
                    <xdr:col>28</xdr:col>
                    <xdr:colOff>38100</xdr:colOff>
                    <xdr:row>397</xdr:row>
                    <xdr:rowOff>361950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A54C8-6915-40DF-B539-746E2F814838}">
  <sheetPr codeName="Sheet2"/>
  <dimension ref="A2:N31"/>
  <sheetViews>
    <sheetView showZeros="0" zoomScale="115" zoomScaleNormal="115" workbookViewId="0">
      <selection activeCell="H28" sqref="H28"/>
    </sheetView>
  </sheetViews>
  <sheetFormatPr defaultRowHeight="18" x14ac:dyDescent="0.55000000000000004"/>
  <cols>
    <col min="1" max="1" width="21" bestFit="1" customWidth="1"/>
    <col min="2" max="2" width="26.58203125" customWidth="1"/>
    <col min="3" max="3" width="18.9140625" bestFit="1" customWidth="1"/>
    <col min="4" max="4" width="3.4140625" customWidth="1"/>
    <col min="5" max="5" width="25.4140625" style="2" bestFit="1" customWidth="1"/>
    <col min="7" max="7" width="12.58203125" customWidth="1"/>
    <col min="8" max="8" width="10.58203125" style="30" customWidth="1"/>
    <col min="10" max="10" width="11.6640625" customWidth="1"/>
    <col min="12" max="12" width="8.58203125" customWidth="1"/>
    <col min="13" max="13" width="10.6640625" customWidth="1"/>
  </cols>
  <sheetData>
    <row r="2" spans="1:14" ht="24.5" customHeight="1" x14ac:dyDescent="0.55000000000000004">
      <c r="A2" s="19" t="s">
        <v>146</v>
      </c>
    </row>
    <row r="3" spans="1:14" x14ac:dyDescent="0.55000000000000004">
      <c r="A3" s="130" t="s">
        <v>370</v>
      </c>
      <c r="B3" s="131"/>
      <c r="C3" s="131"/>
      <c r="D3" s="131"/>
      <c r="E3" s="132"/>
      <c r="F3" s="131"/>
      <c r="G3" s="131"/>
      <c r="H3" s="133"/>
      <c r="I3" s="131"/>
      <c r="J3" s="131"/>
      <c r="K3" s="131"/>
      <c r="L3" s="84"/>
    </row>
    <row r="4" spans="1:14" ht="54" customHeight="1" x14ac:dyDescent="0.55000000000000004">
      <c r="A4" s="390" t="s">
        <v>411</v>
      </c>
      <c r="B4" s="391"/>
      <c r="C4" s="391"/>
      <c r="D4" s="391"/>
      <c r="E4" s="392"/>
      <c r="F4" s="14"/>
      <c r="G4" s="14"/>
    </row>
    <row r="5" spans="1:14" ht="18.5" thickBot="1" x14ac:dyDescent="0.6">
      <c r="E5" s="27"/>
      <c r="J5" s="388" t="s">
        <v>423</v>
      </c>
      <c r="L5" s="136"/>
    </row>
    <row r="6" spans="1:14" s="2" customFormat="1" x14ac:dyDescent="0.55000000000000004">
      <c r="A6" s="15" t="s">
        <v>147</v>
      </c>
      <c r="B6" s="15" t="s">
        <v>148</v>
      </c>
      <c r="C6" s="16" t="s">
        <v>149</v>
      </c>
      <c r="D6" s="16"/>
      <c r="E6" s="25" t="s">
        <v>150</v>
      </c>
      <c r="H6" s="31"/>
      <c r="I6" s="129"/>
      <c r="J6" s="389"/>
      <c r="K6" s="129"/>
      <c r="L6" s="136"/>
    </row>
    <row r="7" spans="1:14" ht="18.5" thickBot="1" x14ac:dyDescent="0.6">
      <c r="E7" s="28"/>
    </row>
    <row r="8" spans="1:14" ht="18.5" thickBot="1" x14ac:dyDescent="0.6">
      <c r="A8" s="399" t="s">
        <v>151</v>
      </c>
      <c r="B8" s="17" t="s">
        <v>152</v>
      </c>
      <c r="C8" s="21">
        <v>15400</v>
      </c>
      <c r="D8" s="29" t="s">
        <v>312</v>
      </c>
      <c r="E8" s="115" t="s">
        <v>153</v>
      </c>
      <c r="F8" s="24"/>
      <c r="G8" s="1" t="s">
        <v>372</v>
      </c>
      <c r="H8" s="134">
        <f>IF(ISNUMBER(J8),C8*F8*J8,C8*F8)</f>
        <v>0</v>
      </c>
      <c r="J8" s="128"/>
    </row>
    <row r="9" spans="1:14" ht="18.5" thickBot="1" x14ac:dyDescent="0.6">
      <c r="A9" s="399"/>
      <c r="E9" s="28"/>
      <c r="G9" s="1"/>
      <c r="H9" s="105"/>
    </row>
    <row r="10" spans="1:14" ht="18.5" thickBot="1" x14ac:dyDescent="0.6">
      <c r="A10" s="399"/>
      <c r="B10" s="17" t="s">
        <v>154</v>
      </c>
      <c r="C10" s="22">
        <v>22500</v>
      </c>
      <c r="D10" s="29" t="s">
        <v>312</v>
      </c>
      <c r="E10" s="115" t="s">
        <v>155</v>
      </c>
      <c r="F10" s="24"/>
      <c r="G10" s="1" t="s">
        <v>372</v>
      </c>
      <c r="H10" s="134">
        <f t="shared" ref="H10:H24" si="0">IF(ISNUMBER(J10),C10*F10*J10,C10*F10)</f>
        <v>0</v>
      </c>
      <c r="J10" s="128"/>
    </row>
    <row r="11" spans="1:14" ht="18.5" thickBot="1" x14ac:dyDescent="0.6">
      <c r="A11" s="399"/>
      <c r="E11" s="28"/>
      <c r="G11" s="1"/>
      <c r="H11" s="105"/>
    </row>
    <row r="12" spans="1:14" ht="18.5" thickBot="1" x14ac:dyDescent="0.6">
      <c r="A12" s="399"/>
      <c r="B12" s="17" t="s">
        <v>156</v>
      </c>
      <c r="C12" s="22">
        <v>19300</v>
      </c>
      <c r="D12" s="29" t="s">
        <v>312</v>
      </c>
      <c r="E12" s="116" t="s">
        <v>157</v>
      </c>
      <c r="F12" s="24"/>
      <c r="G12" s="1" t="s">
        <v>372</v>
      </c>
      <c r="H12" s="134">
        <f t="shared" si="0"/>
        <v>0</v>
      </c>
      <c r="J12" s="128"/>
    </row>
    <row r="13" spans="1:14" ht="18.5" thickBot="1" x14ac:dyDescent="0.6">
      <c r="A13" s="399"/>
      <c r="E13" s="28"/>
      <c r="G13" s="1"/>
      <c r="H13" s="105"/>
      <c r="N13" s="26"/>
    </row>
    <row r="14" spans="1:14" ht="26.5" thickBot="1" x14ac:dyDescent="0.6">
      <c r="A14" s="399"/>
      <c r="B14" s="18" t="s">
        <v>158</v>
      </c>
      <c r="C14" s="22">
        <v>33000</v>
      </c>
      <c r="D14" s="29" t="s">
        <v>312</v>
      </c>
      <c r="E14" s="115" t="s">
        <v>155</v>
      </c>
      <c r="F14" s="24"/>
      <c r="G14" s="1" t="s">
        <v>372</v>
      </c>
      <c r="H14" s="134">
        <f t="shared" si="0"/>
        <v>0</v>
      </c>
      <c r="J14" s="128"/>
    </row>
    <row r="15" spans="1:14" ht="18.5" thickBot="1" x14ac:dyDescent="0.6">
      <c r="E15" s="28"/>
      <c r="G15" s="1"/>
      <c r="H15" s="105"/>
    </row>
    <row r="16" spans="1:14" ht="18.5" thickBot="1" x14ac:dyDescent="0.6">
      <c r="A16" s="400" t="s">
        <v>159</v>
      </c>
      <c r="B16" s="17" t="s">
        <v>154</v>
      </c>
      <c r="C16" s="22">
        <v>75500</v>
      </c>
      <c r="D16" s="29" t="s">
        <v>312</v>
      </c>
      <c r="E16" s="115" t="s">
        <v>155</v>
      </c>
      <c r="F16" s="24"/>
      <c r="G16" s="1" t="s">
        <v>372</v>
      </c>
      <c r="H16" s="134">
        <f t="shared" si="0"/>
        <v>0</v>
      </c>
      <c r="J16" s="128"/>
    </row>
    <row r="17" spans="1:11" ht="18.5" thickBot="1" x14ac:dyDescent="0.6">
      <c r="A17" s="400"/>
      <c r="E17" s="28"/>
      <c r="G17" s="1"/>
      <c r="H17" s="105"/>
    </row>
    <row r="18" spans="1:11" ht="55.5" customHeight="1" thickBot="1" x14ac:dyDescent="0.6">
      <c r="A18" s="400"/>
      <c r="B18" s="18" t="s">
        <v>160</v>
      </c>
      <c r="C18" s="22">
        <v>1434500</v>
      </c>
      <c r="D18" s="29" t="s">
        <v>312</v>
      </c>
      <c r="E18" s="115" t="s">
        <v>161</v>
      </c>
      <c r="F18" s="24"/>
      <c r="G18" s="1" t="s">
        <v>373</v>
      </c>
      <c r="H18" s="134">
        <f t="shared" si="0"/>
        <v>0</v>
      </c>
      <c r="J18" s="128"/>
    </row>
    <row r="19" spans="1:11" ht="18.5" thickBot="1" x14ac:dyDescent="0.6">
      <c r="A19" s="400"/>
      <c r="E19" s="28"/>
      <c r="G19" s="1"/>
      <c r="H19" s="105"/>
    </row>
    <row r="20" spans="1:11" ht="26.5" thickBot="1" x14ac:dyDescent="0.6">
      <c r="A20" s="400"/>
      <c r="B20" s="18" t="s">
        <v>162</v>
      </c>
      <c r="C20" s="21">
        <v>33100</v>
      </c>
      <c r="D20" s="29" t="s">
        <v>312</v>
      </c>
      <c r="E20" s="115" t="s">
        <v>161</v>
      </c>
      <c r="F20" s="24"/>
      <c r="G20" s="1" t="s">
        <v>373</v>
      </c>
      <c r="H20" s="134">
        <f t="shared" si="0"/>
        <v>0</v>
      </c>
      <c r="J20" s="128"/>
    </row>
    <row r="21" spans="1:11" ht="18.5" thickBot="1" x14ac:dyDescent="0.6">
      <c r="A21" s="400"/>
      <c r="E21" s="28"/>
      <c r="G21" s="1"/>
      <c r="H21" s="105"/>
    </row>
    <row r="22" spans="1:11" ht="18.5" thickBot="1" x14ac:dyDescent="0.6">
      <c r="A22" s="400"/>
      <c r="B22" s="17" t="s">
        <v>163</v>
      </c>
      <c r="C22" s="22">
        <v>591500</v>
      </c>
      <c r="D22" s="29" t="s">
        <v>312</v>
      </c>
      <c r="E22" s="115" t="s">
        <v>161</v>
      </c>
      <c r="F22" s="24"/>
      <c r="G22" s="1" t="s">
        <v>373</v>
      </c>
      <c r="H22" s="134">
        <f t="shared" si="0"/>
        <v>0</v>
      </c>
      <c r="J22" s="128"/>
    </row>
    <row r="23" spans="1:11" ht="18.5" thickBot="1" x14ac:dyDescent="0.6">
      <c r="A23" s="400"/>
      <c r="E23" s="28"/>
      <c r="G23" s="1"/>
      <c r="H23" s="135"/>
    </row>
    <row r="24" spans="1:11" ht="26.5" thickBot="1" x14ac:dyDescent="0.6">
      <c r="A24" s="400"/>
      <c r="B24" s="18" t="s">
        <v>164</v>
      </c>
      <c r="C24" s="22">
        <v>20700</v>
      </c>
      <c r="D24" s="29" t="s">
        <v>312</v>
      </c>
      <c r="E24" s="114" t="s">
        <v>155</v>
      </c>
      <c r="F24" s="24"/>
      <c r="G24" s="1" t="s">
        <v>372</v>
      </c>
      <c r="H24" s="134">
        <f t="shared" si="0"/>
        <v>0</v>
      </c>
      <c r="J24" s="128"/>
    </row>
    <row r="25" spans="1:11" ht="18.5" thickBot="1" x14ac:dyDescent="0.6"/>
    <row r="26" spans="1:11" ht="19" thickTop="1" thickBot="1" x14ac:dyDescent="0.6">
      <c r="G26" s="20" t="s">
        <v>311</v>
      </c>
      <c r="H26" s="33">
        <f>H8+H10+H12+H14+H16+H18+H20+H22+H24</f>
        <v>0</v>
      </c>
      <c r="J26" s="86"/>
      <c r="K26" s="86"/>
    </row>
    <row r="27" spans="1:11" ht="19" thickTop="1" thickBot="1" x14ac:dyDescent="0.6">
      <c r="J27" s="86"/>
      <c r="K27" s="86"/>
    </row>
    <row r="28" spans="1:11" ht="18.5" thickBot="1" x14ac:dyDescent="0.6">
      <c r="A28" s="130" t="s">
        <v>374</v>
      </c>
      <c r="B28" s="131"/>
      <c r="C28" s="131"/>
      <c r="G28" s="121" t="s">
        <v>371</v>
      </c>
      <c r="H28" s="34"/>
      <c r="J28" s="86"/>
      <c r="K28" s="86"/>
    </row>
    <row r="29" spans="1:11" ht="18.5" thickBot="1" x14ac:dyDescent="0.6">
      <c r="J29" s="86"/>
      <c r="K29" s="86"/>
    </row>
    <row r="30" spans="1:11" x14ac:dyDescent="0.55000000000000004">
      <c r="A30" s="393" t="s">
        <v>345</v>
      </c>
      <c r="B30" s="394"/>
      <c r="C30" s="394"/>
      <c r="D30" s="394"/>
      <c r="E30" s="395"/>
      <c r="G30" s="401" t="s">
        <v>166</v>
      </c>
      <c r="H30" s="401"/>
    </row>
    <row r="31" spans="1:11" ht="18.5" thickBot="1" x14ac:dyDescent="0.6">
      <c r="A31" s="396"/>
      <c r="B31" s="397"/>
      <c r="C31" s="397"/>
      <c r="D31" s="397"/>
      <c r="E31" s="398"/>
      <c r="G31" s="401"/>
      <c r="H31" s="401"/>
    </row>
  </sheetData>
  <mergeCells count="6">
    <mergeCell ref="J5:J6"/>
    <mergeCell ref="A4:E4"/>
    <mergeCell ref="A30:E31"/>
    <mergeCell ref="A8:A14"/>
    <mergeCell ref="A16:A24"/>
    <mergeCell ref="G30:H31"/>
  </mergeCells>
  <phoneticPr fontId="18"/>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F5929-33C8-4379-8E97-DDD42197C771}">
  <sheetPr codeName="Sheet3"/>
  <dimension ref="A2:X56"/>
  <sheetViews>
    <sheetView showZeros="0" zoomScaleNormal="100" workbookViewId="0">
      <selection activeCell="F37" sqref="F37"/>
    </sheetView>
  </sheetViews>
  <sheetFormatPr defaultRowHeight="18" x14ac:dyDescent="0.55000000000000004"/>
  <cols>
    <col min="1" max="1" width="28.5" customWidth="1"/>
    <col min="2" max="2" width="27" customWidth="1"/>
    <col min="3" max="3" width="18.83203125" customWidth="1"/>
    <col min="4" max="4" width="3.33203125" customWidth="1"/>
    <col min="5" max="5" width="25.4140625" customWidth="1"/>
    <col min="7" max="7" width="12.58203125" customWidth="1"/>
    <col min="8" max="8" width="10.6640625" style="30" customWidth="1"/>
    <col min="10" max="10" width="11.58203125" customWidth="1"/>
  </cols>
  <sheetData>
    <row r="2" spans="1:24" ht="25" customHeight="1" x14ac:dyDescent="0.55000000000000004">
      <c r="A2" s="35" t="s">
        <v>167</v>
      </c>
    </row>
    <row r="3" spans="1:24" x14ac:dyDescent="0.55000000000000004">
      <c r="A3" s="130" t="s">
        <v>369</v>
      </c>
      <c r="B3" s="131"/>
      <c r="C3" s="131"/>
      <c r="D3" s="131"/>
      <c r="E3" s="131"/>
      <c r="F3" s="131"/>
      <c r="G3" s="131"/>
      <c r="H3" s="133"/>
    </row>
    <row r="4" spans="1:24" x14ac:dyDescent="0.55000000000000004">
      <c r="A4" s="404" t="s">
        <v>412</v>
      </c>
      <c r="B4" s="405"/>
      <c r="C4" s="405"/>
      <c r="D4" s="405"/>
      <c r="E4" s="406"/>
    </row>
    <row r="5" spans="1:24" ht="30.5" customHeight="1" x14ac:dyDescent="0.55000000000000004">
      <c r="A5" s="407"/>
      <c r="B5" s="408"/>
      <c r="C5" s="408"/>
      <c r="D5" s="408"/>
      <c r="E5" s="409"/>
    </row>
    <row r="6" spans="1:24" ht="18.5" thickBot="1" x14ac:dyDescent="0.6">
      <c r="J6" s="402" t="s">
        <v>358</v>
      </c>
    </row>
    <row r="7" spans="1:24" x14ac:dyDescent="0.55000000000000004">
      <c r="A7" s="36" t="s">
        <v>168</v>
      </c>
      <c r="B7" s="36" t="s">
        <v>169</v>
      </c>
      <c r="C7" s="36" t="s">
        <v>149</v>
      </c>
      <c r="D7" s="36"/>
      <c r="E7" s="38" t="s">
        <v>150</v>
      </c>
      <c r="J7" s="403"/>
    </row>
    <row r="8" spans="1:24" ht="18.5" thickBot="1" x14ac:dyDescent="0.6">
      <c r="E8" s="40"/>
    </row>
    <row r="9" spans="1:24" ht="40.5" customHeight="1" thickBot="1" x14ac:dyDescent="0.6">
      <c r="A9" s="410" t="s">
        <v>170</v>
      </c>
      <c r="B9" s="17" t="s">
        <v>171</v>
      </c>
      <c r="C9" s="22">
        <v>166100</v>
      </c>
      <c r="D9" s="44" t="s">
        <v>312</v>
      </c>
      <c r="E9" s="41" t="s">
        <v>172</v>
      </c>
      <c r="F9" s="24"/>
      <c r="G9" s="1" t="s">
        <v>372</v>
      </c>
      <c r="H9" s="154">
        <f>IF(ISNUMBER(J9),C9*F9*J9,C9*F9)</f>
        <v>0</v>
      </c>
      <c r="J9" s="139"/>
    </row>
    <row r="10" spans="1:24" ht="18.5" thickBot="1" x14ac:dyDescent="0.6">
      <c r="A10" s="410"/>
      <c r="C10" s="43"/>
      <c r="D10" s="43"/>
      <c r="E10" s="40"/>
      <c r="H10" s="153"/>
      <c r="I10" s="26"/>
    </row>
    <row r="11" spans="1:24" ht="18.5" thickBot="1" x14ac:dyDescent="0.6">
      <c r="A11" s="410"/>
      <c r="B11" s="17" t="s">
        <v>173</v>
      </c>
      <c r="C11" s="22">
        <v>189200</v>
      </c>
      <c r="D11" s="44" t="s">
        <v>312</v>
      </c>
      <c r="E11" s="41" t="s">
        <v>174</v>
      </c>
      <c r="F11" s="24"/>
      <c r="G11" s="1" t="s">
        <v>373</v>
      </c>
      <c r="H11" s="154">
        <f t="shared" ref="H11:H49" si="0">IF(ISNUMBER(J11),C11*F11*J11,C11*F11)</f>
        <v>0</v>
      </c>
      <c r="J11" s="140"/>
      <c r="X11" s="26"/>
    </row>
    <row r="12" spans="1:24" ht="18.5" thickBot="1" x14ac:dyDescent="0.6">
      <c r="C12" s="43"/>
      <c r="D12" s="43"/>
      <c r="E12" s="40"/>
    </row>
    <row r="13" spans="1:24" ht="41.25" customHeight="1" thickBot="1" x14ac:dyDescent="0.6">
      <c r="A13" s="411" t="s">
        <v>175</v>
      </c>
      <c r="B13" s="411"/>
      <c r="C13" s="22">
        <v>585000</v>
      </c>
      <c r="D13" s="44" t="s">
        <v>312</v>
      </c>
      <c r="E13" s="41" t="s">
        <v>174</v>
      </c>
      <c r="F13" s="24"/>
      <c r="G13" s="1" t="s">
        <v>373</v>
      </c>
      <c r="H13" s="154">
        <f t="shared" si="0"/>
        <v>0</v>
      </c>
      <c r="J13" s="140"/>
    </row>
    <row r="14" spans="1:24" ht="18.5" thickBot="1" x14ac:dyDescent="0.6">
      <c r="C14" s="43"/>
      <c r="D14" s="43"/>
      <c r="E14" s="40"/>
    </row>
    <row r="15" spans="1:24" ht="39.5" thickBot="1" x14ac:dyDescent="0.6">
      <c r="A15" s="412" t="s">
        <v>176</v>
      </c>
      <c r="B15" s="37" t="s">
        <v>177</v>
      </c>
      <c r="C15" s="22">
        <v>471700</v>
      </c>
      <c r="D15" s="44" t="s">
        <v>312</v>
      </c>
      <c r="E15" s="41" t="s">
        <v>172</v>
      </c>
      <c r="F15" s="24"/>
      <c r="G15" s="1" t="s">
        <v>372</v>
      </c>
      <c r="H15" s="154">
        <f t="shared" si="0"/>
        <v>0</v>
      </c>
      <c r="J15" s="140"/>
    </row>
    <row r="16" spans="1:24" ht="18.5" thickBot="1" x14ac:dyDescent="0.6">
      <c r="A16" s="412"/>
      <c r="C16" s="43"/>
      <c r="D16" s="43"/>
      <c r="E16" s="40"/>
    </row>
    <row r="17" spans="1:10" ht="26.5" thickBot="1" x14ac:dyDescent="0.6">
      <c r="A17" s="412"/>
      <c r="B17" s="18" t="s">
        <v>178</v>
      </c>
      <c r="C17" s="22">
        <v>529100</v>
      </c>
      <c r="D17" s="44" t="s">
        <v>312</v>
      </c>
      <c r="E17" s="41" t="s">
        <v>174</v>
      </c>
      <c r="F17" s="24"/>
      <c r="G17" s="1" t="s">
        <v>373</v>
      </c>
      <c r="H17" s="154">
        <f t="shared" si="0"/>
        <v>0</v>
      </c>
      <c r="J17" s="140"/>
    </row>
    <row r="18" spans="1:10" ht="18.5" thickBot="1" x14ac:dyDescent="0.6">
      <c r="A18" s="412"/>
      <c r="C18" s="43"/>
      <c r="D18" s="43"/>
      <c r="E18" s="40"/>
    </row>
    <row r="19" spans="1:10" ht="39.5" thickBot="1" x14ac:dyDescent="0.6">
      <c r="A19" s="412"/>
      <c r="B19" s="18" t="s">
        <v>179</v>
      </c>
      <c r="C19" s="22">
        <v>27700</v>
      </c>
      <c r="D19" s="44" t="s">
        <v>312</v>
      </c>
      <c r="E19" s="41" t="s">
        <v>174</v>
      </c>
      <c r="F19" s="24"/>
      <c r="G19" s="1" t="s">
        <v>373</v>
      </c>
      <c r="H19" s="154">
        <f t="shared" si="0"/>
        <v>0</v>
      </c>
      <c r="J19" s="140"/>
    </row>
    <row r="20" spans="1:10" ht="18.5" thickBot="1" x14ac:dyDescent="0.6">
      <c r="A20" s="412"/>
      <c r="C20" s="43"/>
      <c r="D20" s="43"/>
      <c r="E20" s="40"/>
    </row>
    <row r="21" spans="1:10" ht="39.5" thickBot="1" x14ac:dyDescent="0.6">
      <c r="A21" s="412"/>
      <c r="B21" s="18" t="s">
        <v>180</v>
      </c>
      <c r="C21" s="22">
        <v>56900</v>
      </c>
      <c r="D21" s="44" t="s">
        <v>312</v>
      </c>
      <c r="E21" s="41" t="s">
        <v>174</v>
      </c>
      <c r="F21" s="24"/>
      <c r="G21" s="1" t="s">
        <v>373</v>
      </c>
      <c r="H21" s="154">
        <f t="shared" si="0"/>
        <v>0</v>
      </c>
      <c r="J21" s="140"/>
    </row>
    <row r="22" spans="1:10" ht="18.5" thickBot="1" x14ac:dyDescent="0.6">
      <c r="C22" s="43"/>
      <c r="D22" s="43"/>
      <c r="E22" s="40"/>
    </row>
    <row r="23" spans="1:10" ht="39.5" thickBot="1" x14ac:dyDescent="0.6">
      <c r="A23" s="412" t="s">
        <v>181</v>
      </c>
      <c r="B23" s="18" t="s">
        <v>182</v>
      </c>
      <c r="C23" s="22">
        <v>260600</v>
      </c>
      <c r="D23" s="44" t="s">
        <v>312</v>
      </c>
      <c r="E23" s="41" t="s">
        <v>172</v>
      </c>
      <c r="F23" s="24"/>
      <c r="G23" s="1" t="s">
        <v>372</v>
      </c>
      <c r="H23" s="154">
        <f t="shared" si="0"/>
        <v>0</v>
      </c>
      <c r="J23" s="140"/>
    </row>
    <row r="24" spans="1:10" ht="18.5" thickBot="1" x14ac:dyDescent="0.6">
      <c r="A24" s="412"/>
      <c r="C24" s="43"/>
      <c r="D24" s="43"/>
      <c r="E24" s="40"/>
    </row>
    <row r="25" spans="1:10" ht="26.5" thickBot="1" x14ac:dyDescent="0.6">
      <c r="A25" s="412"/>
      <c r="B25" s="18" t="s">
        <v>183</v>
      </c>
      <c r="C25" s="22">
        <v>359700</v>
      </c>
      <c r="D25" s="44" t="s">
        <v>312</v>
      </c>
      <c r="E25" s="41" t="s">
        <v>174</v>
      </c>
      <c r="F25" s="24"/>
      <c r="G25" s="1" t="s">
        <v>373</v>
      </c>
      <c r="H25" s="154">
        <f t="shared" si="0"/>
        <v>0</v>
      </c>
      <c r="J25" s="140"/>
    </row>
    <row r="26" spans="1:10" ht="18.5" thickBot="1" x14ac:dyDescent="0.6">
      <c r="A26" s="412"/>
      <c r="C26" s="43"/>
      <c r="D26" s="43"/>
      <c r="E26" s="40"/>
    </row>
    <row r="27" spans="1:10" ht="26.5" thickBot="1" x14ac:dyDescent="0.6">
      <c r="A27" s="412"/>
      <c r="B27" s="18" t="s">
        <v>184</v>
      </c>
      <c r="C27" s="22">
        <v>298900</v>
      </c>
      <c r="D27" s="44" t="s">
        <v>312</v>
      </c>
      <c r="E27" s="41" t="s">
        <v>174</v>
      </c>
      <c r="F27" s="24"/>
      <c r="G27" s="1" t="s">
        <v>373</v>
      </c>
      <c r="H27" s="154">
        <f t="shared" si="0"/>
        <v>0</v>
      </c>
      <c r="J27" s="140"/>
    </row>
    <row r="28" spans="1:10" ht="18.5" thickBot="1" x14ac:dyDescent="0.6">
      <c r="C28" s="43"/>
      <c r="D28" s="43"/>
      <c r="E28" s="40"/>
    </row>
    <row r="29" spans="1:10" ht="41.25" customHeight="1" thickBot="1" x14ac:dyDescent="0.6">
      <c r="A29" s="410" t="s">
        <v>185</v>
      </c>
      <c r="B29" s="18" t="s">
        <v>186</v>
      </c>
      <c r="C29" s="22">
        <v>19600</v>
      </c>
      <c r="D29" s="44" t="s">
        <v>312</v>
      </c>
      <c r="E29" s="41" t="s">
        <v>187</v>
      </c>
      <c r="F29" s="24"/>
      <c r="G29" s="1" t="s">
        <v>376</v>
      </c>
      <c r="H29" s="154">
        <f t="shared" si="0"/>
        <v>0</v>
      </c>
      <c r="J29" s="140"/>
    </row>
    <row r="30" spans="1:10" ht="18.5" thickBot="1" x14ac:dyDescent="0.6">
      <c r="A30" s="410"/>
      <c r="C30" s="43"/>
      <c r="D30" s="43"/>
      <c r="E30" s="40"/>
    </row>
    <row r="31" spans="1:10" ht="26.5" thickBot="1" x14ac:dyDescent="0.6">
      <c r="A31" s="410"/>
      <c r="B31" s="18" t="s">
        <v>188</v>
      </c>
      <c r="C31" s="22">
        <v>32800</v>
      </c>
      <c r="D31" s="44" t="s">
        <v>312</v>
      </c>
      <c r="E31" s="41" t="s">
        <v>174</v>
      </c>
      <c r="F31" s="24"/>
      <c r="G31" s="1" t="s">
        <v>373</v>
      </c>
      <c r="H31" s="154">
        <f t="shared" si="0"/>
        <v>0</v>
      </c>
      <c r="J31" s="140"/>
    </row>
    <row r="32" spans="1:10" ht="18.5" thickBot="1" x14ac:dyDescent="0.6">
      <c r="C32" s="43"/>
      <c r="D32" s="43"/>
      <c r="E32" s="40"/>
    </row>
    <row r="33" spans="1:10" ht="135" customHeight="1" thickBot="1" x14ac:dyDescent="0.6">
      <c r="A33" s="410" t="s">
        <v>189</v>
      </c>
      <c r="B33" s="18" t="s">
        <v>190</v>
      </c>
      <c r="C33" s="22">
        <v>43900</v>
      </c>
      <c r="D33" s="44" t="s">
        <v>312</v>
      </c>
      <c r="E33" s="41" t="s">
        <v>174</v>
      </c>
      <c r="F33" s="24"/>
      <c r="G33" s="1" t="s">
        <v>373</v>
      </c>
      <c r="H33" s="154">
        <f t="shared" si="0"/>
        <v>0</v>
      </c>
      <c r="J33" s="140"/>
    </row>
    <row r="34" spans="1:10" ht="18.5" thickBot="1" x14ac:dyDescent="0.6">
      <c r="A34" s="410"/>
      <c r="C34" s="43"/>
      <c r="D34" s="43"/>
      <c r="E34" s="40"/>
    </row>
    <row r="35" spans="1:10" ht="39.5" thickBot="1" x14ac:dyDescent="0.6">
      <c r="A35" s="410"/>
      <c r="B35" s="18" t="s">
        <v>191</v>
      </c>
      <c r="C35" s="22">
        <v>96000</v>
      </c>
      <c r="D35" s="44" t="s">
        <v>312</v>
      </c>
      <c r="E35" s="41" t="s">
        <v>172</v>
      </c>
      <c r="F35" s="24"/>
      <c r="G35" s="1" t="s">
        <v>372</v>
      </c>
      <c r="H35" s="154">
        <f t="shared" si="0"/>
        <v>0</v>
      </c>
      <c r="J35" s="140"/>
    </row>
    <row r="36" spans="1:10" ht="18.5" thickBot="1" x14ac:dyDescent="0.6">
      <c r="A36" s="410"/>
      <c r="C36" s="43"/>
      <c r="D36" s="43"/>
      <c r="E36" s="40"/>
    </row>
    <row r="37" spans="1:10" ht="26.5" thickBot="1" x14ac:dyDescent="0.6">
      <c r="A37" s="410"/>
      <c r="B37" s="18" t="s">
        <v>192</v>
      </c>
      <c r="C37" s="22">
        <v>35100</v>
      </c>
      <c r="D37" s="44" t="s">
        <v>312</v>
      </c>
      <c r="E37" s="41" t="s">
        <v>193</v>
      </c>
      <c r="F37" s="24"/>
      <c r="G37" s="1" t="s">
        <v>372</v>
      </c>
      <c r="H37" s="154">
        <f t="shared" si="0"/>
        <v>0</v>
      </c>
      <c r="J37" s="140"/>
    </row>
    <row r="38" spans="1:10" ht="18.5" thickBot="1" x14ac:dyDescent="0.6">
      <c r="C38" s="43"/>
      <c r="D38" s="43"/>
      <c r="E38" s="40"/>
    </row>
    <row r="39" spans="1:10" ht="26.5" thickBot="1" x14ac:dyDescent="0.6">
      <c r="A39" s="410" t="s">
        <v>194</v>
      </c>
      <c r="B39" s="18" t="s">
        <v>195</v>
      </c>
      <c r="C39" s="22">
        <v>149700</v>
      </c>
      <c r="D39" s="44" t="s">
        <v>312</v>
      </c>
      <c r="E39" s="41" t="s">
        <v>174</v>
      </c>
      <c r="F39" s="24"/>
      <c r="G39" s="1" t="s">
        <v>373</v>
      </c>
      <c r="H39" s="154">
        <f t="shared" si="0"/>
        <v>0</v>
      </c>
      <c r="J39" s="140"/>
    </row>
    <row r="40" spans="1:10" ht="18.5" thickBot="1" x14ac:dyDescent="0.6">
      <c r="A40" s="410"/>
      <c r="C40" s="43"/>
      <c r="D40" s="43"/>
      <c r="E40" s="40"/>
    </row>
    <row r="41" spans="1:10" ht="26.5" thickBot="1" x14ac:dyDescent="0.6">
      <c r="A41" s="410"/>
      <c r="B41" s="18" t="s">
        <v>196</v>
      </c>
      <c r="C41" s="22">
        <v>13800</v>
      </c>
      <c r="D41" s="44" t="s">
        <v>312</v>
      </c>
      <c r="E41" s="41" t="s">
        <v>174</v>
      </c>
      <c r="F41" s="24"/>
      <c r="G41" s="1" t="s">
        <v>373</v>
      </c>
      <c r="H41" s="154">
        <f t="shared" si="0"/>
        <v>0</v>
      </c>
      <c r="J41" s="140"/>
    </row>
    <row r="42" spans="1:10" ht="18.5" thickBot="1" x14ac:dyDescent="0.6">
      <c r="A42" s="410"/>
      <c r="C42" s="43"/>
      <c r="D42" s="43"/>
      <c r="E42" s="40"/>
    </row>
    <row r="43" spans="1:10" ht="65.5" thickBot="1" x14ac:dyDescent="0.6">
      <c r="A43" s="410"/>
      <c r="B43" s="18" t="s">
        <v>197</v>
      </c>
      <c r="C43" s="22">
        <v>447500</v>
      </c>
      <c r="D43" s="44" t="s">
        <v>312</v>
      </c>
      <c r="E43" s="41" t="s">
        <v>174</v>
      </c>
      <c r="F43" s="24"/>
      <c r="G43" s="1" t="s">
        <v>373</v>
      </c>
      <c r="H43" s="154">
        <f t="shared" si="0"/>
        <v>0</v>
      </c>
      <c r="J43" s="140"/>
    </row>
    <row r="44" spans="1:10" ht="18.5" thickBot="1" x14ac:dyDescent="0.6">
      <c r="A44" s="410"/>
      <c r="C44" s="43"/>
      <c r="D44" s="43"/>
      <c r="E44" s="40"/>
    </row>
    <row r="45" spans="1:10" ht="52.5" thickBot="1" x14ac:dyDescent="0.6">
      <c r="A45" s="410"/>
      <c r="B45" s="18" t="s">
        <v>198</v>
      </c>
      <c r="C45" s="22">
        <v>134600</v>
      </c>
      <c r="D45" s="44" t="s">
        <v>312</v>
      </c>
      <c r="E45" s="41" t="s">
        <v>174</v>
      </c>
      <c r="F45" s="24"/>
      <c r="G45" s="1" t="s">
        <v>373</v>
      </c>
      <c r="H45" s="154">
        <f t="shared" si="0"/>
        <v>0</v>
      </c>
      <c r="J45" s="140"/>
    </row>
    <row r="46" spans="1:10" ht="18.5" thickBot="1" x14ac:dyDescent="0.6">
      <c r="A46" s="410"/>
      <c r="C46" s="43"/>
      <c r="D46" s="43"/>
      <c r="E46" s="40"/>
    </row>
    <row r="47" spans="1:10" ht="39.5" thickBot="1" x14ac:dyDescent="0.6">
      <c r="A47" s="410"/>
      <c r="B47" s="18" t="s">
        <v>199</v>
      </c>
      <c r="C47" s="22">
        <v>26400</v>
      </c>
      <c r="D47" s="44" t="s">
        <v>312</v>
      </c>
      <c r="E47" s="41" t="s">
        <v>174</v>
      </c>
      <c r="F47" s="24"/>
      <c r="G47" s="1" t="s">
        <v>373</v>
      </c>
      <c r="H47" s="154">
        <f t="shared" si="0"/>
        <v>0</v>
      </c>
      <c r="J47" s="140"/>
    </row>
    <row r="48" spans="1:10" ht="18.5" thickBot="1" x14ac:dyDescent="0.6">
      <c r="C48" s="43"/>
      <c r="D48" s="43"/>
      <c r="E48" s="40"/>
    </row>
    <row r="49" spans="1:13" ht="54.75" customHeight="1" thickBot="1" x14ac:dyDescent="0.6">
      <c r="A49" s="411" t="s">
        <v>200</v>
      </c>
      <c r="B49" s="411"/>
      <c r="C49" s="21">
        <v>19800</v>
      </c>
      <c r="D49" s="44" t="s">
        <v>312</v>
      </c>
      <c r="E49" s="42" t="s">
        <v>201</v>
      </c>
      <c r="F49" s="24"/>
      <c r="G49" s="1" t="s">
        <v>372</v>
      </c>
      <c r="H49" s="154">
        <f t="shared" si="0"/>
        <v>0</v>
      </c>
      <c r="J49" s="140"/>
    </row>
    <row r="50" spans="1:13" ht="18.5" thickBot="1" x14ac:dyDescent="0.6"/>
    <row r="51" spans="1:13" ht="19" thickTop="1" thickBot="1" x14ac:dyDescent="0.6">
      <c r="G51" s="45" t="s">
        <v>340</v>
      </c>
      <c r="H51" s="155">
        <f>H9+H11+H13+H15+H17+H19+H21+H23+H25+H27+H29+H31+H33+H35+H37+H39+H41+H43+H45+H47+H49</f>
        <v>0</v>
      </c>
      <c r="J51" s="86"/>
      <c r="K51" s="86"/>
      <c r="L51" s="96"/>
      <c r="M51" s="96"/>
    </row>
    <row r="52" spans="1:13" ht="19" thickTop="1" thickBot="1" x14ac:dyDescent="0.6">
      <c r="J52" s="86"/>
      <c r="K52" s="86"/>
    </row>
    <row r="53" spans="1:13" ht="18.5" thickBot="1" x14ac:dyDescent="0.6">
      <c r="A53" s="130" t="s">
        <v>375</v>
      </c>
      <c r="B53" s="131"/>
      <c r="C53" s="131"/>
      <c r="G53" s="121" t="s">
        <v>371</v>
      </c>
      <c r="H53" s="156"/>
      <c r="J53" s="86"/>
      <c r="K53" s="86"/>
    </row>
    <row r="54" spans="1:13" ht="18.5" thickBot="1" x14ac:dyDescent="0.6">
      <c r="J54" s="86"/>
      <c r="K54" s="86"/>
    </row>
    <row r="55" spans="1:13" x14ac:dyDescent="0.55000000000000004">
      <c r="A55" s="393" t="s">
        <v>346</v>
      </c>
      <c r="B55" s="394"/>
      <c r="C55" s="394"/>
      <c r="D55" s="394"/>
      <c r="E55" s="395"/>
      <c r="G55" s="401" t="s">
        <v>202</v>
      </c>
      <c r="H55" s="401"/>
    </row>
    <row r="56" spans="1:13" ht="18.5" thickBot="1" x14ac:dyDescent="0.6">
      <c r="A56" s="396"/>
      <c r="B56" s="397"/>
      <c r="C56" s="397"/>
      <c r="D56" s="397"/>
      <c r="E56" s="398"/>
      <c r="G56" s="401"/>
      <c r="H56" s="401"/>
    </row>
  </sheetData>
  <mergeCells count="12">
    <mergeCell ref="G55:H56"/>
    <mergeCell ref="J6:J7"/>
    <mergeCell ref="A55:E56"/>
    <mergeCell ref="A4:E5"/>
    <mergeCell ref="A39:A47"/>
    <mergeCell ref="A49:B49"/>
    <mergeCell ref="A9:A11"/>
    <mergeCell ref="A13:B13"/>
    <mergeCell ref="A15:A21"/>
    <mergeCell ref="A23:A27"/>
    <mergeCell ref="A29:A31"/>
    <mergeCell ref="A33:A37"/>
  </mergeCells>
  <phoneticPr fontId="18"/>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ACBFB-3ED1-4754-B492-01C21CBD07E5}">
  <sheetPr codeName="Sheet4">
    <pageSetUpPr autoPageBreaks="0"/>
  </sheetPr>
  <dimension ref="A2:N56"/>
  <sheetViews>
    <sheetView showZeros="0" zoomScale="115" zoomScaleNormal="115" workbookViewId="0">
      <selection activeCell="F9" sqref="F9"/>
    </sheetView>
  </sheetViews>
  <sheetFormatPr defaultRowHeight="18" x14ac:dyDescent="0.55000000000000004"/>
  <cols>
    <col min="1" max="1" width="26.33203125" customWidth="1"/>
    <col min="2" max="2" width="26.58203125" customWidth="1"/>
    <col min="3" max="3" width="18.9140625" style="43" bestFit="1" customWidth="1"/>
    <col min="4" max="4" width="3.4140625" style="43" customWidth="1"/>
    <col min="5" max="5" width="33.83203125" style="43" customWidth="1"/>
    <col min="7" max="7" width="6.33203125" customWidth="1"/>
    <col min="9" max="9" width="12.6640625" customWidth="1"/>
    <col min="10" max="10" width="10.5" style="30" bestFit="1" customWidth="1"/>
    <col min="11" max="11" width="6.6640625" customWidth="1"/>
    <col min="12" max="12" width="11.6640625" customWidth="1"/>
    <col min="14" max="14" width="8.6640625" customWidth="1"/>
  </cols>
  <sheetData>
    <row r="2" spans="1:14" ht="25" customHeight="1" x14ac:dyDescent="0.55000000000000004">
      <c r="A2" s="46" t="s">
        <v>203</v>
      </c>
      <c r="B2" s="1"/>
    </row>
    <row r="3" spans="1:14" x14ac:dyDescent="0.55000000000000004">
      <c r="A3" s="130" t="s">
        <v>402</v>
      </c>
      <c r="B3" s="130"/>
      <c r="C3" s="142"/>
      <c r="D3" s="142"/>
      <c r="E3" s="142"/>
      <c r="F3" s="131"/>
      <c r="G3" s="131"/>
      <c r="H3" s="131"/>
      <c r="I3" s="131"/>
      <c r="J3" s="133"/>
      <c r="K3" s="131"/>
      <c r="L3" s="131"/>
    </row>
    <row r="4" spans="1:14" ht="36" customHeight="1" x14ac:dyDescent="0.55000000000000004">
      <c r="A4" s="417" t="s">
        <v>522</v>
      </c>
      <c r="B4" s="418"/>
      <c r="C4" s="418"/>
      <c r="D4" s="418"/>
      <c r="E4" s="419"/>
      <c r="F4" s="14"/>
      <c r="G4" s="14"/>
      <c r="H4" s="14"/>
      <c r="I4" s="14"/>
      <c r="J4" s="99"/>
      <c r="K4" s="4"/>
      <c r="L4" s="4"/>
      <c r="M4" s="4"/>
    </row>
    <row r="5" spans="1:14" ht="72" customHeight="1" x14ac:dyDescent="0.55000000000000004">
      <c r="A5" s="390" t="s">
        <v>413</v>
      </c>
      <c r="B5" s="421"/>
      <c r="C5" s="421"/>
      <c r="D5" s="421"/>
      <c r="E5" s="422"/>
      <c r="F5" s="87"/>
      <c r="G5" s="14"/>
      <c r="H5" s="14"/>
      <c r="I5" s="14"/>
      <c r="J5" s="99"/>
      <c r="K5" s="14"/>
      <c r="L5" s="14"/>
      <c r="M5" s="14"/>
    </row>
    <row r="6" spans="1:14" ht="18.5" customHeight="1" thickBot="1" x14ac:dyDescent="0.6">
      <c r="L6" s="402" t="s">
        <v>358</v>
      </c>
      <c r="N6" s="172"/>
    </row>
    <row r="7" spans="1:14" x14ac:dyDescent="0.55000000000000004">
      <c r="A7" s="424" t="s">
        <v>330</v>
      </c>
      <c r="B7" s="424"/>
      <c r="C7" s="47" t="s">
        <v>149</v>
      </c>
      <c r="D7" s="47"/>
      <c r="E7" s="48" t="s">
        <v>150</v>
      </c>
      <c r="H7" s="47" t="s">
        <v>354</v>
      </c>
      <c r="L7" s="416"/>
      <c r="N7" s="173"/>
    </row>
    <row r="8" spans="1:14" ht="18.5" thickBot="1" x14ac:dyDescent="0.6">
      <c r="A8" s="137"/>
      <c r="B8" s="137"/>
      <c r="C8" s="137"/>
      <c r="D8" s="137"/>
      <c r="E8" s="138"/>
      <c r="H8" s="137"/>
      <c r="N8" s="96"/>
    </row>
    <row r="9" spans="1:14" ht="54" customHeight="1" thickBot="1" x14ac:dyDescent="0.6">
      <c r="A9" s="423" t="s">
        <v>362</v>
      </c>
      <c r="B9" s="18" t="s">
        <v>206</v>
      </c>
      <c r="C9" s="22">
        <v>6300</v>
      </c>
      <c r="D9" s="44" t="s">
        <v>312</v>
      </c>
      <c r="E9" s="41" t="s">
        <v>207</v>
      </c>
      <c r="F9" s="74"/>
      <c r="G9" s="51" t="s">
        <v>318</v>
      </c>
      <c r="H9" s="117">
        <v>1</v>
      </c>
      <c r="I9" s="1" t="s">
        <v>317</v>
      </c>
      <c r="J9" s="134">
        <f>IF(AND(H9&gt;0,L9&gt;0),C9*F9*H9*L9,IF(ISNUMBER(H9),C9*F9*H9,IF(ISNUMBER(L9),C9*F9*L9,C9*F9)))</f>
        <v>0</v>
      </c>
      <c r="L9" s="140"/>
      <c r="N9" s="143"/>
    </row>
    <row r="10" spans="1:14" ht="18.5" thickBot="1" x14ac:dyDescent="0.6">
      <c r="A10" s="423"/>
      <c r="E10" s="40"/>
      <c r="G10" s="49"/>
      <c r="J10" s="105"/>
      <c r="N10" s="96"/>
    </row>
    <row r="11" spans="1:14" ht="26.5" thickBot="1" x14ac:dyDescent="0.6">
      <c r="A11" s="423"/>
      <c r="B11" s="18" t="s">
        <v>208</v>
      </c>
      <c r="C11" s="22">
        <v>11300</v>
      </c>
      <c r="D11" s="44" t="s">
        <v>312</v>
      </c>
      <c r="E11" s="41" t="s">
        <v>207</v>
      </c>
      <c r="F11" s="24"/>
      <c r="G11" s="51" t="s">
        <v>318</v>
      </c>
      <c r="H11" s="188"/>
      <c r="I11" s="1" t="s">
        <v>317</v>
      </c>
      <c r="J11" s="134">
        <f t="shared" ref="J11" si="0">IF(AND(H11&gt;0,L11&gt;0),C11*F11*H11*L11,IF(ISNUMBER(H11),C11*F11*H11,IF(ISNUMBER(L11),C11*F11*L11,C11*F11)))</f>
        <v>0</v>
      </c>
      <c r="L11" s="140"/>
      <c r="N11" s="143"/>
    </row>
    <row r="12" spans="1:14" ht="18.5" thickBot="1" x14ac:dyDescent="0.6">
      <c r="A12" s="423"/>
      <c r="E12" s="40"/>
      <c r="G12" s="49"/>
      <c r="J12" s="105"/>
      <c r="N12" s="96"/>
    </row>
    <row r="13" spans="1:14" ht="26.5" thickBot="1" x14ac:dyDescent="0.6">
      <c r="A13" s="423"/>
      <c r="B13" s="18" t="s">
        <v>209</v>
      </c>
      <c r="C13" s="22">
        <v>8100</v>
      </c>
      <c r="D13" s="44" t="s">
        <v>312</v>
      </c>
      <c r="E13" s="41" t="s">
        <v>207</v>
      </c>
      <c r="F13" s="24"/>
      <c r="G13" s="51" t="s">
        <v>318</v>
      </c>
      <c r="H13" s="188"/>
      <c r="I13" s="1" t="s">
        <v>317</v>
      </c>
      <c r="J13" s="134">
        <f t="shared" ref="J13" si="1">IF(AND(H13&gt;0,L13&gt;0),C13*F13*H13*L13,IF(ISNUMBER(H13),C13*F13*H13,IF(ISNUMBER(L13),C13*F13*L13,C13*F13)))</f>
        <v>0</v>
      </c>
      <c r="L13" s="140"/>
      <c r="N13" s="143"/>
    </row>
    <row r="14" spans="1:14" ht="18.5" thickBot="1" x14ac:dyDescent="0.6">
      <c r="A14" s="423"/>
      <c r="E14" s="40"/>
      <c r="G14" s="49"/>
      <c r="J14" s="105"/>
      <c r="N14" s="96"/>
    </row>
    <row r="15" spans="1:14" ht="26.5" thickBot="1" x14ac:dyDescent="0.6">
      <c r="A15" s="423"/>
      <c r="B15" s="18" t="s">
        <v>210</v>
      </c>
      <c r="C15" s="22">
        <v>19000</v>
      </c>
      <c r="D15" s="44" t="s">
        <v>312</v>
      </c>
      <c r="E15" s="41" t="s">
        <v>207</v>
      </c>
      <c r="F15" s="24"/>
      <c r="G15" s="51" t="s">
        <v>318</v>
      </c>
      <c r="H15" s="188"/>
      <c r="I15" s="1" t="s">
        <v>317</v>
      </c>
      <c r="J15" s="134">
        <f t="shared" ref="J15" si="2">IF(AND(H15&gt;0,L15&gt;0),C15*F15*H15*L15,IF(ISNUMBER(H15),C15*F15*H15,IF(ISNUMBER(L15),C15*F15*L15,C15*F15)))</f>
        <v>0</v>
      </c>
      <c r="L15" s="140"/>
      <c r="N15" s="143"/>
    </row>
    <row r="16" spans="1:14" ht="18.5" thickBot="1" x14ac:dyDescent="0.6">
      <c r="A16" s="423"/>
      <c r="E16" s="40"/>
      <c r="G16" s="49"/>
      <c r="J16" s="105"/>
      <c r="N16" s="96"/>
    </row>
    <row r="17" spans="1:14" ht="26.5" thickBot="1" x14ac:dyDescent="0.6">
      <c r="A17" s="423"/>
      <c r="B17" s="18" t="s">
        <v>211</v>
      </c>
      <c r="C17" s="22">
        <v>15000</v>
      </c>
      <c r="D17" s="44" t="s">
        <v>312</v>
      </c>
      <c r="E17" s="41" t="s">
        <v>207</v>
      </c>
      <c r="F17" s="24"/>
      <c r="G17" s="51" t="s">
        <v>318</v>
      </c>
      <c r="H17" s="188"/>
      <c r="I17" s="1" t="s">
        <v>317</v>
      </c>
      <c r="J17" s="134">
        <f t="shared" ref="J17" si="3">IF(AND(H17&gt;0,L17&gt;0),C17*F17*H17*L17,IF(ISNUMBER(H17),C17*F17*H17,IF(ISNUMBER(L17),C17*F17*L17,C17*F17)))</f>
        <v>0</v>
      </c>
      <c r="L17" s="140"/>
      <c r="N17" s="143"/>
    </row>
    <row r="18" spans="1:14" ht="18.5" thickBot="1" x14ac:dyDescent="0.6">
      <c r="E18" s="40"/>
      <c r="J18" s="105"/>
      <c r="N18" s="96"/>
    </row>
    <row r="19" spans="1:14" ht="26.5" thickBot="1" x14ac:dyDescent="0.6">
      <c r="A19" s="420" t="s">
        <v>212</v>
      </c>
      <c r="B19" s="420"/>
      <c r="C19" s="22">
        <v>2700</v>
      </c>
      <c r="D19" s="44" t="s">
        <v>312</v>
      </c>
      <c r="E19" s="127" t="s">
        <v>518</v>
      </c>
      <c r="F19" s="24"/>
      <c r="G19" s="413" t="s">
        <v>313</v>
      </c>
      <c r="H19" s="414"/>
      <c r="I19" s="415"/>
      <c r="J19" s="134">
        <f>IF(ISNUMBER(L19),C19*F19*L19,C19*F19)</f>
        <v>0</v>
      </c>
      <c r="L19" s="140"/>
      <c r="N19" s="143"/>
    </row>
    <row r="20" spans="1:14" ht="18.5" thickBot="1" x14ac:dyDescent="0.6">
      <c r="E20" s="40"/>
      <c r="H20" s="26"/>
      <c r="J20" s="105"/>
      <c r="N20" s="96"/>
    </row>
    <row r="21" spans="1:14" ht="26.5" thickBot="1" x14ac:dyDescent="0.6">
      <c r="A21" s="420" t="s">
        <v>213</v>
      </c>
      <c r="B21" s="420"/>
      <c r="C21" s="22">
        <v>19400</v>
      </c>
      <c r="D21" s="44" t="s">
        <v>312</v>
      </c>
      <c r="E21" s="127" t="s">
        <v>518</v>
      </c>
      <c r="F21" s="24"/>
      <c r="G21" s="413" t="s">
        <v>313</v>
      </c>
      <c r="H21" s="414"/>
      <c r="I21" s="415"/>
      <c r="J21" s="134">
        <f t="shared" ref="J21" si="4">IF(ISNUMBER(L21),C21*F21*L21,C21*F21)</f>
        <v>0</v>
      </c>
      <c r="L21" s="140"/>
      <c r="N21" s="143"/>
    </row>
    <row r="22" spans="1:14" ht="18.5" thickBot="1" x14ac:dyDescent="0.6">
      <c r="E22" s="40"/>
      <c r="H22" s="26"/>
      <c r="J22" s="105"/>
      <c r="N22" s="96"/>
    </row>
    <row r="23" spans="1:14" ht="26.5" thickBot="1" x14ac:dyDescent="0.6">
      <c r="A23" s="420" t="s">
        <v>214</v>
      </c>
      <c r="B23" s="420"/>
      <c r="C23" s="22">
        <v>5800</v>
      </c>
      <c r="D23" s="44" t="s">
        <v>312</v>
      </c>
      <c r="E23" s="127" t="s">
        <v>518</v>
      </c>
      <c r="F23" s="24"/>
      <c r="G23" s="413" t="s">
        <v>313</v>
      </c>
      <c r="H23" s="414"/>
      <c r="I23" s="415"/>
      <c r="J23" s="134">
        <f t="shared" ref="J23" si="5">IF(ISNUMBER(L23),C23*F23*L23,C23*F23)</f>
        <v>0</v>
      </c>
      <c r="L23" s="140"/>
      <c r="N23" s="143"/>
    </row>
    <row r="24" spans="1:14" ht="18.5" thickBot="1" x14ac:dyDescent="0.6">
      <c r="E24" s="40"/>
      <c r="H24" s="26"/>
      <c r="J24" s="105"/>
      <c r="N24" s="96"/>
    </row>
    <row r="25" spans="1:14" ht="26.5" thickBot="1" x14ac:dyDescent="0.6">
      <c r="A25" s="420" t="s">
        <v>215</v>
      </c>
      <c r="B25" s="420"/>
      <c r="C25" s="22">
        <v>4600</v>
      </c>
      <c r="D25" s="44" t="s">
        <v>312</v>
      </c>
      <c r="E25" s="127" t="s">
        <v>518</v>
      </c>
      <c r="F25" s="24"/>
      <c r="G25" s="413" t="s">
        <v>313</v>
      </c>
      <c r="H25" s="414"/>
      <c r="I25" s="415"/>
      <c r="J25" s="134">
        <f t="shared" ref="J25" si="6">IF(ISNUMBER(L25),C25*F25*L25,C25*F25)</f>
        <v>0</v>
      </c>
      <c r="L25" s="140"/>
      <c r="N25" s="143"/>
    </row>
    <row r="26" spans="1:14" ht="18.5" thickBot="1" x14ac:dyDescent="0.6">
      <c r="E26" s="40"/>
      <c r="H26" s="26"/>
      <c r="J26" s="105"/>
      <c r="N26" s="96"/>
    </row>
    <row r="27" spans="1:14" ht="28.5" customHeight="1" thickBot="1" x14ac:dyDescent="0.6">
      <c r="A27" s="411" t="s">
        <v>216</v>
      </c>
      <c r="B27" s="411"/>
      <c r="C27" s="22">
        <v>151600</v>
      </c>
      <c r="D27" s="44" t="s">
        <v>312</v>
      </c>
      <c r="E27" s="41" t="s">
        <v>217</v>
      </c>
      <c r="F27" s="24"/>
      <c r="G27" s="413" t="s">
        <v>313</v>
      </c>
      <c r="H27" s="414"/>
      <c r="I27" s="415"/>
      <c r="J27" s="134">
        <f t="shared" ref="J27" si="7">IF(ISNUMBER(L27),C27*F27*L27,C27*F27)</f>
        <v>0</v>
      </c>
      <c r="L27" s="140"/>
      <c r="N27" s="143"/>
    </row>
    <row r="28" spans="1:14" ht="18.5" thickBot="1" x14ac:dyDescent="0.6">
      <c r="E28" s="40"/>
      <c r="H28" s="26"/>
      <c r="J28" s="105"/>
      <c r="N28" s="96"/>
    </row>
    <row r="29" spans="1:14" ht="28.5" customHeight="1" thickBot="1" x14ac:dyDescent="0.6">
      <c r="A29" s="411" t="s">
        <v>218</v>
      </c>
      <c r="B29" s="411"/>
      <c r="C29" s="22">
        <v>365400</v>
      </c>
      <c r="D29" s="44" t="s">
        <v>312</v>
      </c>
      <c r="E29" s="41" t="s">
        <v>219</v>
      </c>
      <c r="F29" s="24"/>
      <c r="G29" s="413" t="s">
        <v>314</v>
      </c>
      <c r="H29" s="414"/>
      <c r="I29" s="415"/>
      <c r="J29" s="134">
        <f t="shared" ref="J29" si="8">IF(ISNUMBER(L29),C29*F29*L29,C29*F29)</f>
        <v>0</v>
      </c>
      <c r="L29" s="140"/>
      <c r="N29" s="143"/>
    </row>
    <row r="30" spans="1:14" ht="18.5" thickBot="1" x14ac:dyDescent="0.6">
      <c r="E30" s="40"/>
      <c r="H30" s="26"/>
      <c r="J30" s="105"/>
      <c r="N30" s="96"/>
    </row>
    <row r="31" spans="1:14" ht="18.5" thickBot="1" x14ac:dyDescent="0.6">
      <c r="A31" s="420" t="s">
        <v>220</v>
      </c>
      <c r="B31" s="420"/>
      <c r="C31" s="22">
        <v>49700</v>
      </c>
      <c r="D31" s="44" t="s">
        <v>312</v>
      </c>
      <c r="E31" s="41" t="s">
        <v>219</v>
      </c>
      <c r="F31" s="24"/>
      <c r="G31" s="413" t="s">
        <v>314</v>
      </c>
      <c r="H31" s="414"/>
      <c r="I31" s="415"/>
      <c r="J31" s="134">
        <f t="shared" ref="J31" si="9">IF(ISNUMBER(L31),C31*F31*L31,C31*F31)</f>
        <v>0</v>
      </c>
      <c r="L31" s="140"/>
      <c r="N31" s="143"/>
    </row>
    <row r="32" spans="1:14" ht="18.5" thickBot="1" x14ac:dyDescent="0.6">
      <c r="E32" s="40"/>
      <c r="H32" s="26"/>
      <c r="J32" s="105"/>
      <c r="N32" s="96"/>
    </row>
    <row r="33" spans="1:14" ht="18.5" thickBot="1" x14ac:dyDescent="0.6">
      <c r="A33" s="420" t="s">
        <v>221</v>
      </c>
      <c r="B33" s="420"/>
      <c r="C33" s="22">
        <v>412200</v>
      </c>
      <c r="D33" s="44" t="s">
        <v>312</v>
      </c>
      <c r="E33" s="41" t="s">
        <v>219</v>
      </c>
      <c r="F33" s="24"/>
      <c r="G33" s="413" t="s">
        <v>314</v>
      </c>
      <c r="H33" s="414"/>
      <c r="I33" s="415"/>
      <c r="J33" s="134">
        <f t="shared" ref="J33" si="10">IF(ISNUMBER(L33),C33*F33*L33,C33*F33)</f>
        <v>0</v>
      </c>
      <c r="L33" s="140"/>
      <c r="N33" s="143"/>
    </row>
    <row r="34" spans="1:14" ht="18.5" thickBot="1" x14ac:dyDescent="0.6">
      <c r="E34" s="40"/>
      <c r="H34" s="26"/>
      <c r="J34" s="105"/>
      <c r="N34" s="96"/>
    </row>
    <row r="35" spans="1:14" ht="18.5" thickBot="1" x14ac:dyDescent="0.6">
      <c r="A35" s="420" t="s">
        <v>222</v>
      </c>
      <c r="B35" s="420"/>
      <c r="C35" s="22">
        <v>789800</v>
      </c>
      <c r="D35" s="44" t="s">
        <v>312</v>
      </c>
      <c r="E35" s="41" t="s">
        <v>219</v>
      </c>
      <c r="F35" s="24"/>
      <c r="G35" s="413" t="s">
        <v>314</v>
      </c>
      <c r="H35" s="414"/>
      <c r="I35" s="415"/>
      <c r="J35" s="134">
        <f t="shared" ref="J35" si="11">IF(ISNUMBER(L35),C35*F35*L35,C35*F35)</f>
        <v>0</v>
      </c>
      <c r="L35" s="140"/>
      <c r="N35" s="143"/>
    </row>
    <row r="36" spans="1:14" ht="18.5" thickBot="1" x14ac:dyDescent="0.6">
      <c r="E36" s="40"/>
      <c r="H36" s="26"/>
      <c r="J36" s="105"/>
      <c r="N36" s="96"/>
    </row>
    <row r="37" spans="1:14" ht="18.5" thickBot="1" x14ac:dyDescent="0.6">
      <c r="A37" s="420" t="s">
        <v>223</v>
      </c>
      <c r="B37" s="420"/>
      <c r="C37" s="22">
        <v>134400</v>
      </c>
      <c r="D37" s="44" t="s">
        <v>312</v>
      </c>
      <c r="E37" s="41" t="s">
        <v>219</v>
      </c>
      <c r="F37" s="24"/>
      <c r="G37" s="413" t="s">
        <v>314</v>
      </c>
      <c r="H37" s="414"/>
      <c r="I37" s="415"/>
      <c r="J37" s="134">
        <f>IF(ISNUMBER(L37),C37*F37*L37,C37*F37)</f>
        <v>0</v>
      </c>
      <c r="L37" s="140"/>
      <c r="N37" s="143"/>
    </row>
    <row r="38" spans="1:14" ht="18.5" thickBot="1" x14ac:dyDescent="0.6">
      <c r="E38" s="40"/>
      <c r="H38" s="26"/>
      <c r="J38" s="105"/>
      <c r="N38" s="96"/>
    </row>
    <row r="39" spans="1:14" ht="18.5" thickBot="1" x14ac:dyDescent="0.6">
      <c r="A39" s="412" t="s">
        <v>224</v>
      </c>
      <c r="B39" s="17" t="s">
        <v>224</v>
      </c>
      <c r="C39" s="22">
        <v>425500</v>
      </c>
      <c r="D39" s="44" t="s">
        <v>312</v>
      </c>
      <c r="E39" s="41" t="s">
        <v>320</v>
      </c>
      <c r="F39" s="24"/>
      <c r="G39" s="413" t="s">
        <v>315</v>
      </c>
      <c r="H39" s="414"/>
      <c r="I39" s="415"/>
      <c r="J39" s="134">
        <f>IF(ISNUMBER(L39),C39*F39*L39,C39*F39)</f>
        <v>0</v>
      </c>
      <c r="L39" s="140"/>
      <c r="N39" s="143"/>
    </row>
    <row r="40" spans="1:14" ht="18.5" thickBot="1" x14ac:dyDescent="0.6">
      <c r="A40" s="412"/>
      <c r="E40" s="40"/>
      <c r="H40" s="26"/>
      <c r="J40" s="105"/>
      <c r="N40" s="96"/>
    </row>
    <row r="41" spans="1:14" ht="18.5" thickBot="1" x14ac:dyDescent="0.6">
      <c r="A41" s="412"/>
      <c r="B41" s="17" t="s">
        <v>225</v>
      </c>
      <c r="C41" s="22">
        <v>37600</v>
      </c>
      <c r="D41" s="44" t="s">
        <v>312</v>
      </c>
      <c r="E41" s="41" t="s">
        <v>320</v>
      </c>
      <c r="F41" s="24"/>
      <c r="G41" s="413" t="s">
        <v>315</v>
      </c>
      <c r="H41" s="414"/>
      <c r="I41" s="415"/>
      <c r="J41" s="134">
        <f t="shared" ref="J41" si="12">IF(ISNUMBER(L41),C41*F41*L41,C41*F41)</f>
        <v>0</v>
      </c>
      <c r="L41" s="140"/>
      <c r="N41" s="143"/>
    </row>
    <row r="42" spans="1:14" ht="18.5" thickBot="1" x14ac:dyDescent="0.6">
      <c r="A42" s="412"/>
      <c r="E42" s="40"/>
      <c r="H42" s="26"/>
      <c r="J42" s="105"/>
      <c r="N42" s="96"/>
    </row>
    <row r="43" spans="1:14" ht="18.5" thickBot="1" x14ac:dyDescent="0.6">
      <c r="A43" s="412"/>
      <c r="B43" s="17" t="s">
        <v>226</v>
      </c>
      <c r="C43" s="22">
        <v>55500</v>
      </c>
      <c r="D43" s="44" t="s">
        <v>312</v>
      </c>
      <c r="E43" s="41" t="s">
        <v>320</v>
      </c>
      <c r="F43" s="24"/>
      <c r="G43" s="413" t="s">
        <v>315</v>
      </c>
      <c r="H43" s="414"/>
      <c r="I43" s="415"/>
      <c r="J43" s="134">
        <f t="shared" ref="J43" si="13">IF(ISNUMBER(L43),C43*F43*L43,C43*F43)</f>
        <v>0</v>
      </c>
      <c r="L43" s="140"/>
      <c r="N43" s="143"/>
    </row>
    <row r="44" spans="1:14" ht="18.5" thickBot="1" x14ac:dyDescent="0.6">
      <c r="A44" s="412"/>
      <c r="E44" s="40"/>
      <c r="H44" s="26"/>
      <c r="J44" s="105"/>
      <c r="N44" s="96"/>
    </row>
    <row r="45" spans="1:14" ht="18.5" thickBot="1" x14ac:dyDescent="0.6">
      <c r="A45" s="412"/>
      <c r="B45" s="17" t="s">
        <v>227</v>
      </c>
      <c r="C45" s="22">
        <v>27800</v>
      </c>
      <c r="D45" s="44" t="s">
        <v>312</v>
      </c>
      <c r="E45" s="41" t="s">
        <v>320</v>
      </c>
      <c r="F45" s="24"/>
      <c r="G45" s="413" t="s">
        <v>315</v>
      </c>
      <c r="H45" s="414"/>
      <c r="I45" s="415"/>
      <c r="J45" s="134">
        <f t="shared" ref="J45" si="14">IF(ISNUMBER(L45),C45*F45*L45,C45*F45)</f>
        <v>0</v>
      </c>
      <c r="L45" s="140"/>
      <c r="N45" s="143"/>
    </row>
    <row r="46" spans="1:14" ht="18.5" thickBot="1" x14ac:dyDescent="0.6">
      <c r="A46" s="412"/>
      <c r="E46" s="40"/>
      <c r="H46" s="26"/>
      <c r="J46" s="105"/>
      <c r="N46" s="96"/>
    </row>
    <row r="47" spans="1:14" ht="18.5" thickBot="1" x14ac:dyDescent="0.6">
      <c r="A47" s="412"/>
      <c r="B47" s="17" t="s">
        <v>228</v>
      </c>
      <c r="C47" s="22">
        <v>9000</v>
      </c>
      <c r="D47" s="44" t="s">
        <v>312</v>
      </c>
      <c r="E47" s="41" t="s">
        <v>320</v>
      </c>
      <c r="F47" s="24"/>
      <c r="G47" s="413" t="s">
        <v>315</v>
      </c>
      <c r="H47" s="414"/>
      <c r="I47" s="415"/>
      <c r="J47" s="134">
        <f t="shared" ref="J47" si="15">IF(ISNUMBER(L47),C47*F47*L47,C47*F47)</f>
        <v>0</v>
      </c>
      <c r="L47" s="140"/>
      <c r="N47" s="143"/>
    </row>
    <row r="48" spans="1:14" ht="18.5" thickBot="1" x14ac:dyDescent="0.6">
      <c r="A48" s="412"/>
      <c r="E48" s="40"/>
      <c r="H48" s="26"/>
      <c r="J48" s="105"/>
      <c r="N48" s="96"/>
    </row>
    <row r="49" spans="1:14" ht="18.5" thickBot="1" x14ac:dyDescent="0.6">
      <c r="A49" s="412"/>
      <c r="B49" s="17" t="s">
        <v>229</v>
      </c>
      <c r="C49" s="22">
        <v>106800</v>
      </c>
      <c r="D49" s="44" t="s">
        <v>312</v>
      </c>
      <c r="E49" s="42" t="s">
        <v>230</v>
      </c>
      <c r="F49" s="24"/>
      <c r="G49" s="413" t="s">
        <v>316</v>
      </c>
      <c r="H49" s="414"/>
      <c r="I49" s="415"/>
      <c r="J49" s="134">
        <f t="shared" ref="J49" si="16">IF(ISNUMBER(L49),C49*F49*L49,C49*F49)</f>
        <v>0</v>
      </c>
      <c r="L49" s="140"/>
      <c r="N49" s="143"/>
    </row>
    <row r="50" spans="1:14" ht="18.5" thickBot="1" x14ac:dyDescent="0.6">
      <c r="J50" s="105"/>
    </row>
    <row r="51" spans="1:14" ht="19" thickTop="1" thickBot="1" x14ac:dyDescent="0.6">
      <c r="I51" s="50" t="s">
        <v>340</v>
      </c>
      <c r="J51" s="98">
        <f>J9+J11+J13+J15+J17+J19+J21+J23+J25+J27+J29+J31+J33+J35+J37+J39+J41+J43+J45+J47+J49</f>
        <v>0</v>
      </c>
    </row>
    <row r="52" spans="1:14" ht="19" thickTop="1" thickBot="1" x14ac:dyDescent="0.6"/>
    <row r="53" spans="1:14" ht="18.5" thickBot="1" x14ac:dyDescent="0.6">
      <c r="A53" s="130" t="s">
        <v>401</v>
      </c>
      <c r="B53" s="131"/>
      <c r="C53" s="142"/>
      <c r="I53" s="121" t="s">
        <v>377</v>
      </c>
      <c r="J53" s="34"/>
    </row>
    <row r="54" spans="1:14" ht="18.5" thickBot="1" x14ac:dyDescent="0.6"/>
    <row r="55" spans="1:14" ht="18" customHeight="1" x14ac:dyDescent="0.55000000000000004">
      <c r="A55" s="393" t="s">
        <v>347</v>
      </c>
      <c r="B55" s="394"/>
      <c r="C55" s="394"/>
      <c r="D55" s="394"/>
      <c r="E55" s="395"/>
      <c r="I55" s="401" t="s">
        <v>333</v>
      </c>
      <c r="J55" s="401"/>
      <c r="K55" s="14"/>
    </row>
    <row r="56" spans="1:14" ht="18.5" thickBot="1" x14ac:dyDescent="0.6">
      <c r="A56" s="396"/>
      <c r="B56" s="397"/>
      <c r="C56" s="397"/>
      <c r="D56" s="397"/>
      <c r="E56" s="398"/>
      <c r="I56" s="401"/>
      <c r="J56" s="401"/>
      <c r="K56" s="14"/>
    </row>
  </sheetData>
  <mergeCells count="34">
    <mergeCell ref="A4:E4"/>
    <mergeCell ref="A37:B37"/>
    <mergeCell ref="A39:A49"/>
    <mergeCell ref="A25:B25"/>
    <mergeCell ref="A27:B27"/>
    <mergeCell ref="A29:B29"/>
    <mergeCell ref="A31:B31"/>
    <mergeCell ref="A33:B33"/>
    <mergeCell ref="A35:B35"/>
    <mergeCell ref="A5:E5"/>
    <mergeCell ref="A23:B23"/>
    <mergeCell ref="A9:A17"/>
    <mergeCell ref="A19:B19"/>
    <mergeCell ref="A21:B21"/>
    <mergeCell ref="A7:B7"/>
    <mergeCell ref="L6:L7"/>
    <mergeCell ref="G37:I37"/>
    <mergeCell ref="G19:I19"/>
    <mergeCell ref="G21:I21"/>
    <mergeCell ref="G23:I23"/>
    <mergeCell ref="G25:I25"/>
    <mergeCell ref="G39:I39"/>
    <mergeCell ref="G27:I27"/>
    <mergeCell ref="G29:I29"/>
    <mergeCell ref="G31:I31"/>
    <mergeCell ref="G33:I33"/>
    <mergeCell ref="G35:I35"/>
    <mergeCell ref="A55:E56"/>
    <mergeCell ref="G41:I41"/>
    <mergeCell ref="G43:I43"/>
    <mergeCell ref="G45:I45"/>
    <mergeCell ref="G47:I47"/>
    <mergeCell ref="G49:I49"/>
    <mergeCell ref="I55:J56"/>
  </mergeCells>
  <phoneticPr fontId="18"/>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F1558-7FF0-485D-B4BB-536419630E66}">
  <sheetPr codeName="Sheet5">
    <pageSetUpPr autoPageBreaks="0"/>
  </sheetPr>
  <dimension ref="A2:L30"/>
  <sheetViews>
    <sheetView showZeros="0" zoomScale="115" zoomScaleNormal="115" workbookViewId="0">
      <selection activeCell="E9" sqref="E9"/>
    </sheetView>
  </sheetViews>
  <sheetFormatPr defaultRowHeight="18" x14ac:dyDescent="0.55000000000000004"/>
  <cols>
    <col min="1" max="1" width="25.6640625" customWidth="1"/>
    <col min="2" max="2" width="31.1640625" customWidth="1"/>
    <col min="3" max="3" width="19" style="43" customWidth="1"/>
    <col min="4" max="4" width="3.33203125" customWidth="1"/>
    <col min="6" max="6" width="12.5" customWidth="1"/>
    <col min="7" max="7" width="10.25" style="30" bestFit="1" customWidth="1"/>
    <col min="9" max="9" width="11.6640625" customWidth="1"/>
  </cols>
  <sheetData>
    <row r="2" spans="1:9" ht="25" customHeight="1" x14ac:dyDescent="0.55000000000000004">
      <c r="A2" s="52" t="s">
        <v>231</v>
      </c>
    </row>
    <row r="3" spans="1:9" x14ac:dyDescent="0.55000000000000004">
      <c r="A3" s="130" t="s">
        <v>379</v>
      </c>
      <c r="B3" s="131"/>
      <c r="C3" s="142"/>
      <c r="D3" s="131"/>
      <c r="E3" s="131"/>
      <c r="F3" s="131"/>
      <c r="G3" s="133"/>
    </row>
    <row r="4" spans="1:9" ht="18" customHeight="1" x14ac:dyDescent="0.55000000000000004">
      <c r="A4" s="425" t="s">
        <v>414</v>
      </c>
      <c r="B4" s="426"/>
      <c r="C4" s="426"/>
      <c r="D4" s="426"/>
      <c r="E4" s="426"/>
      <c r="F4" s="426"/>
      <c r="G4" s="427"/>
    </row>
    <row r="5" spans="1:9" ht="25.5" customHeight="1" x14ac:dyDescent="0.55000000000000004">
      <c r="A5" s="428"/>
      <c r="B5" s="429"/>
      <c r="C5" s="429"/>
      <c r="D5" s="429"/>
      <c r="E5" s="429"/>
      <c r="F5" s="429"/>
      <c r="G5" s="430"/>
    </row>
    <row r="6" spans="1:9" ht="18.5" thickBot="1" x14ac:dyDescent="0.6">
      <c r="I6" s="402" t="s">
        <v>358</v>
      </c>
    </row>
    <row r="7" spans="1:9" x14ac:dyDescent="0.55000000000000004">
      <c r="A7" s="53" t="s">
        <v>147</v>
      </c>
      <c r="B7" s="53" t="s">
        <v>331</v>
      </c>
      <c r="C7" s="53" t="s">
        <v>232</v>
      </c>
      <c r="D7" s="53"/>
      <c r="E7" s="54" t="s">
        <v>174</v>
      </c>
      <c r="I7" s="403"/>
    </row>
    <row r="8" spans="1:9" ht="18.5" thickBot="1" x14ac:dyDescent="0.6">
      <c r="E8" s="39"/>
    </row>
    <row r="9" spans="1:9" ht="40.5" customHeight="1" thickBot="1" x14ac:dyDescent="0.6">
      <c r="A9" s="410" t="s">
        <v>233</v>
      </c>
      <c r="B9" s="18" t="s">
        <v>234</v>
      </c>
      <c r="C9" s="22">
        <v>1622000</v>
      </c>
      <c r="D9" s="29" t="s">
        <v>312</v>
      </c>
      <c r="E9" s="55"/>
      <c r="F9" s="1" t="s">
        <v>319</v>
      </c>
      <c r="G9" s="32">
        <f>IF(ISNUMBER(I9),C9*E9*I9,C9*E9)</f>
        <v>0</v>
      </c>
      <c r="I9" s="140"/>
    </row>
    <row r="10" spans="1:9" ht="18.5" thickBot="1" x14ac:dyDescent="0.6">
      <c r="A10" s="410"/>
      <c r="E10" s="39"/>
    </row>
    <row r="11" spans="1:9" ht="18.5" thickBot="1" x14ac:dyDescent="0.6">
      <c r="A11" s="410"/>
      <c r="B11" s="17" t="s">
        <v>235</v>
      </c>
      <c r="C11" s="22">
        <v>476100</v>
      </c>
      <c r="D11" s="29" t="s">
        <v>312</v>
      </c>
      <c r="E11" s="55"/>
      <c r="F11" s="1" t="s">
        <v>319</v>
      </c>
      <c r="G11" s="157">
        <f>IF(ISNUMBER(I11),C11*E11*I11,C11*E11)</f>
        <v>0</v>
      </c>
      <c r="I11" s="140"/>
    </row>
    <row r="12" spans="1:9" ht="18.5" thickBot="1" x14ac:dyDescent="0.6">
      <c r="E12" s="39"/>
    </row>
    <row r="13" spans="1:9" ht="40.5" customHeight="1" thickBot="1" x14ac:dyDescent="0.6">
      <c r="A13" s="410" t="s">
        <v>236</v>
      </c>
      <c r="B13" s="18" t="s">
        <v>237</v>
      </c>
      <c r="C13" s="22">
        <v>1373800</v>
      </c>
      <c r="D13" s="29" t="s">
        <v>312</v>
      </c>
      <c r="E13" s="55"/>
      <c r="F13" s="1" t="s">
        <v>319</v>
      </c>
      <c r="G13" s="157">
        <f t="shared" ref="G13" si="0">IF(ISNUMBER(I13),C13*E13*I13,C13*E13)</f>
        <v>0</v>
      </c>
      <c r="I13" s="140"/>
    </row>
    <row r="14" spans="1:9" ht="18.5" thickBot="1" x14ac:dyDescent="0.6">
      <c r="A14" s="410"/>
      <c r="E14" s="39"/>
    </row>
    <row r="15" spans="1:9" ht="26.5" thickBot="1" x14ac:dyDescent="0.6">
      <c r="A15" s="410"/>
      <c r="B15" s="18" t="s">
        <v>238</v>
      </c>
      <c r="C15" s="22">
        <v>855400</v>
      </c>
      <c r="D15" s="29" t="s">
        <v>312</v>
      </c>
      <c r="E15" s="55"/>
      <c r="F15" s="1" t="s">
        <v>319</v>
      </c>
      <c r="G15" s="157">
        <f t="shared" ref="G15" si="1">IF(ISNUMBER(I15),C15*E15*I15,C15*E15)</f>
        <v>0</v>
      </c>
      <c r="I15" s="140"/>
    </row>
    <row r="16" spans="1:9" ht="18.5" thickBot="1" x14ac:dyDescent="0.6">
      <c r="A16" s="410"/>
      <c r="E16" s="39"/>
    </row>
    <row r="17" spans="1:12" ht="26.5" thickBot="1" x14ac:dyDescent="0.6">
      <c r="A17" s="410"/>
      <c r="B17" s="18" t="s">
        <v>239</v>
      </c>
      <c r="C17" s="22">
        <v>584100</v>
      </c>
      <c r="D17" s="29" t="s">
        <v>312</v>
      </c>
      <c r="E17" s="55"/>
      <c r="F17" s="1" t="s">
        <v>319</v>
      </c>
      <c r="G17" s="157">
        <f t="shared" ref="G17" si="2">IF(ISNUMBER(I17),C17*E17*I17,C17*E17)</f>
        <v>0</v>
      </c>
      <c r="I17" s="140"/>
    </row>
    <row r="18" spans="1:12" ht="18.5" thickBot="1" x14ac:dyDescent="0.6">
      <c r="E18" s="39"/>
    </row>
    <row r="19" spans="1:12" ht="18.5" thickBot="1" x14ac:dyDescent="0.6">
      <c r="A19" s="420" t="s">
        <v>240</v>
      </c>
      <c r="B19" s="420"/>
      <c r="C19" s="22">
        <v>526200</v>
      </c>
      <c r="D19" s="29" t="s">
        <v>312</v>
      </c>
      <c r="E19" s="55"/>
      <c r="F19" s="1" t="s">
        <v>319</v>
      </c>
      <c r="G19" s="157">
        <f t="shared" ref="G19" si="3">IF(ISNUMBER(I19),C19*E19*I19,C19*E19)</f>
        <v>0</v>
      </c>
      <c r="I19" s="140"/>
    </row>
    <row r="20" spans="1:12" ht="18.5" thickBot="1" x14ac:dyDescent="0.6">
      <c r="E20" s="39"/>
    </row>
    <row r="21" spans="1:12" ht="18.5" thickBot="1" x14ac:dyDescent="0.6">
      <c r="A21" s="412" t="s">
        <v>241</v>
      </c>
      <c r="B21" s="17" t="s">
        <v>242</v>
      </c>
      <c r="C21" s="22">
        <v>658700</v>
      </c>
      <c r="D21" s="29" t="s">
        <v>312</v>
      </c>
      <c r="E21" s="55"/>
      <c r="F21" s="1" t="s">
        <v>319</v>
      </c>
      <c r="G21" s="157">
        <f t="shared" ref="G21" si="4">IF(ISNUMBER(I21),C21*E21*I21,C21*E21)</f>
        <v>0</v>
      </c>
      <c r="I21" s="140"/>
    </row>
    <row r="22" spans="1:12" ht="18.5" thickBot="1" x14ac:dyDescent="0.6">
      <c r="A22" s="412"/>
      <c r="E22" s="39"/>
    </row>
    <row r="23" spans="1:12" ht="18.5" thickBot="1" x14ac:dyDescent="0.6">
      <c r="A23" s="412"/>
      <c r="B23" s="17" t="s">
        <v>243</v>
      </c>
      <c r="C23" s="22">
        <v>1254100</v>
      </c>
      <c r="D23" s="29" t="s">
        <v>312</v>
      </c>
      <c r="E23" s="56"/>
      <c r="F23" s="1" t="s">
        <v>319</v>
      </c>
      <c r="G23" s="157">
        <f t="shared" ref="G23" si="5">IF(ISNUMBER(I23),C23*E23*I23,C23*E23)</f>
        <v>0</v>
      </c>
      <c r="I23" s="140"/>
    </row>
    <row r="24" spans="1:12" ht="18.5" thickBot="1" x14ac:dyDescent="0.6"/>
    <row r="25" spans="1:12" ht="19" thickTop="1" thickBot="1" x14ac:dyDescent="0.6">
      <c r="F25" s="57" t="s">
        <v>311</v>
      </c>
      <c r="G25" s="113">
        <f>G9+G11+G13+G15+G17+G19+G21+G23</f>
        <v>0</v>
      </c>
      <c r="I25" s="126"/>
      <c r="J25" s="126"/>
      <c r="K25" s="96"/>
      <c r="L25" s="96"/>
    </row>
    <row r="26" spans="1:12" ht="19" thickTop="1" thickBot="1" x14ac:dyDescent="0.6">
      <c r="F26" s="94"/>
      <c r="G26" s="100"/>
      <c r="I26" s="126"/>
      <c r="J26" s="126"/>
      <c r="K26" s="26"/>
      <c r="L26" s="96"/>
    </row>
    <row r="27" spans="1:12" ht="18.5" thickBot="1" x14ac:dyDescent="0.6">
      <c r="A27" s="130" t="s">
        <v>378</v>
      </c>
      <c r="B27" s="131"/>
      <c r="C27" s="142"/>
      <c r="F27" s="121" t="s">
        <v>371</v>
      </c>
      <c r="G27" s="34"/>
    </row>
    <row r="28" spans="1:12" ht="18.5" thickBot="1" x14ac:dyDescent="0.6"/>
    <row r="29" spans="1:12" ht="18" customHeight="1" x14ac:dyDescent="0.55000000000000004">
      <c r="A29" s="393" t="s">
        <v>348</v>
      </c>
      <c r="B29" s="431"/>
      <c r="C29" s="431"/>
      <c r="D29" s="431"/>
      <c r="E29" s="432"/>
      <c r="F29" s="436" t="s">
        <v>333</v>
      </c>
      <c r="G29" s="436"/>
    </row>
    <row r="30" spans="1:12" ht="18.5" thickBot="1" x14ac:dyDescent="0.6">
      <c r="A30" s="433"/>
      <c r="B30" s="434"/>
      <c r="C30" s="434"/>
      <c r="D30" s="434"/>
      <c r="E30" s="435"/>
      <c r="F30" s="436"/>
      <c r="G30" s="436"/>
    </row>
  </sheetData>
  <mergeCells count="8">
    <mergeCell ref="I6:I7"/>
    <mergeCell ref="A4:G5"/>
    <mergeCell ref="A29:E30"/>
    <mergeCell ref="A9:A11"/>
    <mergeCell ref="A13:A17"/>
    <mergeCell ref="A19:B19"/>
    <mergeCell ref="A21:A23"/>
    <mergeCell ref="F29:G30"/>
  </mergeCells>
  <phoneticPr fontId="18"/>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215CD-5662-46B4-8E86-771639F7A711}">
  <sheetPr codeName="Sheet6"/>
  <dimension ref="A2:P163"/>
  <sheetViews>
    <sheetView showZeros="0" zoomScale="115" zoomScaleNormal="115" workbookViewId="0">
      <selection activeCell="I22" sqref="I22"/>
    </sheetView>
  </sheetViews>
  <sheetFormatPr defaultRowHeight="18" x14ac:dyDescent="0.55000000000000004"/>
  <cols>
    <col min="1" max="1" width="11.58203125" customWidth="1"/>
    <col min="2" max="2" width="23.75" customWidth="1"/>
    <col min="3" max="3" width="27.9140625" customWidth="1"/>
    <col min="4" max="4" width="3.33203125" customWidth="1"/>
    <col min="5" max="6" width="13.33203125" customWidth="1"/>
    <col min="7" max="7" width="3.33203125" customWidth="1"/>
    <col min="8" max="8" width="13.4140625" customWidth="1"/>
    <col min="9" max="9" width="10.83203125" customWidth="1"/>
    <col min="10" max="11" width="10.08203125" style="30" customWidth="1"/>
    <col min="12" max="12" width="11.6640625" style="30" customWidth="1"/>
    <col min="13" max="13" width="6.58203125" customWidth="1"/>
    <col min="14" max="14" width="11.6640625" customWidth="1"/>
    <col min="15" max="16" width="8.6640625" customWidth="1"/>
  </cols>
  <sheetData>
    <row r="2" spans="1:16" ht="24.5" customHeight="1" x14ac:dyDescent="0.55000000000000004">
      <c r="A2" s="58" t="s">
        <v>244</v>
      </c>
      <c r="B2" s="58"/>
      <c r="C2" s="1"/>
      <c r="D2" s="1"/>
      <c r="E2" s="1"/>
      <c r="F2" s="1"/>
      <c r="G2" s="1"/>
    </row>
    <row r="3" spans="1:16" ht="25" customHeight="1" x14ac:dyDescent="0.55000000000000004">
      <c r="A3" s="437" t="s">
        <v>338</v>
      </c>
      <c r="B3" s="438"/>
      <c r="C3" s="438"/>
      <c r="D3" s="438"/>
      <c r="E3" s="438"/>
      <c r="F3" s="438"/>
      <c r="G3" s="438"/>
      <c r="H3" s="438"/>
      <c r="I3" s="438"/>
      <c r="J3" s="439"/>
    </row>
    <row r="4" spans="1:16" x14ac:dyDescent="0.55000000000000004">
      <c r="A4" s="93"/>
      <c r="B4" s="94"/>
      <c r="C4" s="95"/>
      <c r="D4" s="95"/>
      <c r="E4" s="95"/>
      <c r="F4" s="95"/>
      <c r="G4" s="95"/>
      <c r="H4" s="26"/>
      <c r="I4" s="26"/>
      <c r="J4" s="105"/>
    </row>
    <row r="5" spans="1:16" x14ac:dyDescent="0.55000000000000004">
      <c r="A5" s="130" t="s">
        <v>363</v>
      </c>
      <c r="B5" s="130"/>
      <c r="C5" s="130"/>
      <c r="D5" s="130"/>
      <c r="E5" s="130"/>
      <c r="F5" s="130"/>
      <c r="G5" s="130"/>
      <c r="H5" s="131"/>
      <c r="I5" s="131"/>
      <c r="J5" s="133"/>
    </row>
    <row r="6" spans="1:16" ht="72" customHeight="1" x14ac:dyDescent="0.55000000000000004">
      <c r="A6" s="390" t="s">
        <v>415</v>
      </c>
      <c r="B6" s="421"/>
      <c r="C6" s="421"/>
      <c r="D6" s="421"/>
      <c r="E6" s="421"/>
      <c r="F6" s="421"/>
      <c r="G6" s="421"/>
      <c r="H6" s="422"/>
    </row>
    <row r="7" spans="1:16" ht="18.5" thickBot="1" x14ac:dyDescent="0.6">
      <c r="M7" s="144"/>
      <c r="N7" s="470" t="s">
        <v>423</v>
      </c>
      <c r="O7" s="175"/>
      <c r="P7" s="172"/>
    </row>
    <row r="8" spans="1:16" x14ac:dyDescent="0.55000000000000004">
      <c r="A8" s="450" t="s">
        <v>332</v>
      </c>
      <c r="B8" s="450"/>
      <c r="C8" s="450"/>
      <c r="D8" s="59"/>
      <c r="E8" s="450" t="s">
        <v>149</v>
      </c>
      <c r="F8" s="450"/>
      <c r="G8" s="463"/>
      <c r="H8" s="60" t="s">
        <v>150</v>
      </c>
      <c r="I8" s="3"/>
      <c r="M8" s="145"/>
      <c r="N8" s="471"/>
      <c r="O8" s="176"/>
      <c r="P8" s="173"/>
    </row>
    <row r="9" spans="1:16" ht="18.5" thickBot="1" x14ac:dyDescent="0.6">
      <c r="A9" s="137"/>
      <c r="B9" s="137"/>
      <c r="C9" s="137"/>
      <c r="D9" s="137"/>
      <c r="E9" s="137"/>
      <c r="F9" s="137"/>
      <c r="G9" s="141"/>
      <c r="H9" s="138"/>
      <c r="I9" s="3"/>
      <c r="O9" s="96"/>
      <c r="P9" s="96"/>
    </row>
    <row r="10" spans="1:16" ht="27" customHeight="1" thickBot="1" x14ac:dyDescent="0.6">
      <c r="A10" s="449" t="s">
        <v>245</v>
      </c>
      <c r="B10" s="411" t="s">
        <v>246</v>
      </c>
      <c r="C10" s="411"/>
      <c r="D10" s="37"/>
      <c r="E10" s="451">
        <v>20900</v>
      </c>
      <c r="F10" s="451"/>
      <c r="G10" s="29" t="s">
        <v>312</v>
      </c>
      <c r="H10" s="41" t="s">
        <v>174</v>
      </c>
      <c r="I10" s="24"/>
      <c r="J10" s="106" t="s">
        <v>319</v>
      </c>
      <c r="K10" s="32">
        <f>IF(ISNUMBER(N10),E10*I10*N10,E10*I10)</f>
        <v>0</v>
      </c>
      <c r="M10" s="143"/>
      <c r="N10" s="140"/>
      <c r="O10" s="150"/>
      <c r="P10" s="143"/>
    </row>
    <row r="11" spans="1:16" ht="13.5" customHeight="1" thickBot="1" x14ac:dyDescent="0.6">
      <c r="A11" s="449"/>
      <c r="B11" s="6"/>
      <c r="C11" s="6"/>
      <c r="D11" s="12"/>
      <c r="E11" s="91"/>
      <c r="F11" s="43"/>
      <c r="H11" s="40"/>
      <c r="M11" s="26"/>
      <c r="O11" s="96"/>
      <c r="P11" s="96"/>
    </row>
    <row r="12" spans="1:16" ht="26.5" thickBot="1" x14ac:dyDescent="0.6">
      <c r="A12" s="449"/>
      <c r="B12" s="410" t="s">
        <v>247</v>
      </c>
      <c r="C12" s="18" t="s">
        <v>248</v>
      </c>
      <c r="D12" s="18"/>
      <c r="E12" s="451">
        <v>7800</v>
      </c>
      <c r="F12" s="451"/>
      <c r="G12" s="29" t="s">
        <v>312</v>
      </c>
      <c r="H12" s="41" t="s">
        <v>174</v>
      </c>
      <c r="I12" s="24"/>
      <c r="J12" s="106" t="s">
        <v>319</v>
      </c>
      <c r="K12" s="32">
        <f t="shared" ref="K12" si="0">IF(ISNUMBER(N12),E12*I12*N12,E12*I12)</f>
        <v>0</v>
      </c>
      <c r="M12" s="143"/>
      <c r="N12" s="140"/>
      <c r="O12" s="150"/>
      <c r="P12" s="143"/>
    </row>
    <row r="13" spans="1:16" ht="18.5" thickBot="1" x14ac:dyDescent="0.6">
      <c r="A13" s="449"/>
      <c r="B13" s="410"/>
      <c r="C13" s="4"/>
      <c r="D13" s="14"/>
      <c r="E13" s="14"/>
      <c r="F13" s="43"/>
      <c r="H13" s="61"/>
      <c r="M13" s="96"/>
      <c r="O13" s="96"/>
      <c r="P13" s="96"/>
    </row>
    <row r="14" spans="1:16" ht="18.5" thickBot="1" x14ac:dyDescent="0.6">
      <c r="A14" s="449"/>
      <c r="B14" s="410"/>
      <c r="C14" s="17" t="s">
        <v>249</v>
      </c>
      <c r="D14" s="17"/>
      <c r="E14" s="451">
        <v>5900</v>
      </c>
      <c r="F14" s="451"/>
      <c r="G14" s="29" t="s">
        <v>312</v>
      </c>
      <c r="H14" s="41" t="s">
        <v>172</v>
      </c>
      <c r="I14" s="24"/>
      <c r="J14" s="106" t="s">
        <v>321</v>
      </c>
      <c r="K14" s="32">
        <f t="shared" ref="K14" si="1">IF(ISNUMBER(N14),E14*I14*N14,E14*I14)</f>
        <v>0</v>
      </c>
      <c r="M14" s="143"/>
      <c r="N14" s="140"/>
      <c r="O14" s="150"/>
      <c r="P14" s="143"/>
    </row>
    <row r="15" spans="1:16" ht="18.5" thickBot="1" x14ac:dyDescent="0.6">
      <c r="A15" s="449"/>
      <c r="B15" s="6"/>
      <c r="C15" s="1"/>
      <c r="D15" s="1"/>
      <c r="E15" s="1"/>
      <c r="F15" s="43"/>
      <c r="H15" s="40"/>
      <c r="M15" s="96"/>
      <c r="O15" s="96"/>
      <c r="P15" s="96"/>
    </row>
    <row r="16" spans="1:16" ht="18.5" thickBot="1" x14ac:dyDescent="0.6">
      <c r="A16" s="449"/>
      <c r="B16" s="420" t="s">
        <v>250</v>
      </c>
      <c r="C16" s="420"/>
      <c r="D16" s="64"/>
      <c r="E16" s="451">
        <v>47400</v>
      </c>
      <c r="F16" s="451"/>
      <c r="G16" s="29" t="s">
        <v>312</v>
      </c>
      <c r="H16" s="41" t="s">
        <v>251</v>
      </c>
      <c r="I16" s="24"/>
      <c r="J16" s="106" t="s">
        <v>319</v>
      </c>
      <c r="K16" s="32">
        <f t="shared" ref="K16" si="2">IF(ISNUMBER(N16),E16*I16*N16,E16*I16)</f>
        <v>0</v>
      </c>
      <c r="M16" s="143"/>
      <c r="N16" s="140"/>
      <c r="O16" s="150"/>
      <c r="P16" s="143"/>
    </row>
    <row r="17" spans="1:16" ht="18.5" thickBot="1" x14ac:dyDescent="0.6">
      <c r="F17" s="43"/>
      <c r="H17" s="40"/>
      <c r="M17" s="96"/>
      <c r="O17" s="96"/>
      <c r="P17" s="96"/>
    </row>
    <row r="18" spans="1:16" ht="18.5" thickBot="1" x14ac:dyDescent="0.6">
      <c r="A18" s="420" t="s">
        <v>252</v>
      </c>
      <c r="B18" s="420"/>
      <c r="C18" s="420"/>
      <c r="D18" s="64"/>
      <c r="E18" s="451">
        <v>18300</v>
      </c>
      <c r="F18" s="451"/>
      <c r="G18" s="29" t="s">
        <v>312</v>
      </c>
      <c r="H18" s="41" t="s">
        <v>174</v>
      </c>
      <c r="I18" s="24"/>
      <c r="J18" s="106" t="s">
        <v>319</v>
      </c>
      <c r="K18" s="32">
        <f t="shared" ref="K18" si="3">IF(ISNUMBER(N18),E18*I18*N18,E18*I18)</f>
        <v>0</v>
      </c>
      <c r="M18" s="143"/>
      <c r="N18" s="140"/>
      <c r="O18" s="150"/>
      <c r="P18" s="143"/>
    </row>
    <row r="19" spans="1:16" ht="18.5" thickBot="1" x14ac:dyDescent="0.6">
      <c r="F19" s="43"/>
      <c r="H19" s="40"/>
      <c r="M19" s="96"/>
      <c r="O19" s="96"/>
      <c r="P19" s="96"/>
    </row>
    <row r="20" spans="1:16" ht="18.5" thickBot="1" x14ac:dyDescent="0.6">
      <c r="A20" s="420" t="s">
        <v>253</v>
      </c>
      <c r="B20" s="420"/>
      <c r="C20" s="420"/>
      <c r="D20" s="64"/>
      <c r="E20" s="451">
        <v>14200</v>
      </c>
      <c r="F20" s="451"/>
      <c r="G20" s="29" t="s">
        <v>312</v>
      </c>
      <c r="H20" s="41" t="s">
        <v>172</v>
      </c>
      <c r="I20" s="24"/>
      <c r="J20" s="106" t="s">
        <v>321</v>
      </c>
      <c r="K20" s="32">
        <f t="shared" ref="K20" si="4">IF(ISNUMBER(N20),E20*I20*N20,E20*I20)</f>
        <v>0</v>
      </c>
      <c r="M20" s="143"/>
      <c r="N20" s="140"/>
      <c r="O20" s="150"/>
      <c r="P20" s="143"/>
    </row>
    <row r="21" spans="1:16" ht="18.5" thickBot="1" x14ac:dyDescent="0.6">
      <c r="F21" s="43"/>
      <c r="H21" s="40"/>
      <c r="I21" s="1"/>
      <c r="M21" s="96"/>
      <c r="O21" s="96"/>
      <c r="P21" s="96"/>
    </row>
    <row r="22" spans="1:16" ht="40.5" customHeight="1" thickBot="1" x14ac:dyDescent="0.6">
      <c r="A22" s="444" t="s">
        <v>254</v>
      </c>
      <c r="B22" s="411" t="s">
        <v>255</v>
      </c>
      <c r="C22" s="411"/>
      <c r="D22" s="37"/>
      <c r="E22" s="451">
        <v>896900</v>
      </c>
      <c r="F22" s="451"/>
      <c r="G22" s="29" t="s">
        <v>312</v>
      </c>
      <c r="H22" s="41" t="s">
        <v>174</v>
      </c>
      <c r="I22" s="24"/>
      <c r="J22" s="106" t="s">
        <v>319</v>
      </c>
      <c r="K22" s="32">
        <f t="shared" ref="K22" si="5">IF(ISNUMBER(N22),E22*I22*N22,E22*I22)</f>
        <v>0</v>
      </c>
      <c r="M22" s="143"/>
      <c r="N22" s="140"/>
      <c r="O22" s="150"/>
      <c r="P22" s="143"/>
    </row>
    <row r="23" spans="1:16" ht="18.5" thickBot="1" x14ac:dyDescent="0.6">
      <c r="A23" s="444"/>
      <c r="F23" s="43"/>
      <c r="H23" s="40"/>
      <c r="M23" s="96"/>
      <c r="O23" s="96"/>
      <c r="P23" s="96"/>
    </row>
    <row r="24" spans="1:16" ht="26.5" thickBot="1" x14ac:dyDescent="0.6">
      <c r="A24" s="444"/>
      <c r="B24" s="410" t="s">
        <v>256</v>
      </c>
      <c r="C24" s="37" t="s">
        <v>257</v>
      </c>
      <c r="D24" s="37"/>
      <c r="E24" s="451">
        <v>12800</v>
      </c>
      <c r="F24" s="451"/>
      <c r="G24" s="29" t="s">
        <v>312</v>
      </c>
      <c r="H24" s="41" t="s">
        <v>172</v>
      </c>
      <c r="I24" s="24"/>
      <c r="J24" s="106" t="s">
        <v>321</v>
      </c>
      <c r="K24" s="32">
        <f t="shared" ref="K24" si="6">IF(ISNUMBER(N24),E24*I24*N24,E24*I24)</f>
        <v>0</v>
      </c>
      <c r="M24" s="143"/>
      <c r="N24" s="140"/>
      <c r="O24" s="150"/>
      <c r="P24" s="143"/>
    </row>
    <row r="25" spans="1:16" ht="18.5" thickBot="1" x14ac:dyDescent="0.6">
      <c r="A25" s="444"/>
      <c r="B25" s="410"/>
      <c r="F25" s="43"/>
      <c r="H25" s="61"/>
      <c r="M25" s="96"/>
      <c r="O25" s="96"/>
      <c r="P25" s="96"/>
    </row>
    <row r="26" spans="1:16" ht="18.5" thickBot="1" x14ac:dyDescent="0.6">
      <c r="A26" s="444"/>
      <c r="B26" s="410"/>
      <c r="C26" s="17" t="s">
        <v>258</v>
      </c>
      <c r="D26" s="17"/>
      <c r="E26" s="451">
        <v>5400</v>
      </c>
      <c r="F26" s="451"/>
      <c r="G26" s="29" t="s">
        <v>312</v>
      </c>
      <c r="H26" s="41" t="s">
        <v>172</v>
      </c>
      <c r="I26" s="24"/>
      <c r="J26" s="106" t="s">
        <v>321</v>
      </c>
      <c r="K26" s="32">
        <f t="shared" ref="K26" si="7">IF(ISNUMBER(N26),E26*I26*N26,E26*I26)</f>
        <v>0</v>
      </c>
      <c r="M26" s="143"/>
      <c r="N26" s="140"/>
      <c r="O26" s="150"/>
      <c r="P26" s="143"/>
    </row>
    <row r="27" spans="1:16" ht="18.5" thickBot="1" x14ac:dyDescent="0.6">
      <c r="A27" s="444"/>
      <c r="F27" s="43"/>
      <c r="H27" s="61"/>
      <c r="M27" s="96"/>
      <c r="O27" s="96"/>
      <c r="P27" s="96"/>
    </row>
    <row r="28" spans="1:16" ht="26.5" thickBot="1" x14ac:dyDescent="0.6">
      <c r="A28" s="444"/>
      <c r="B28" s="410" t="s">
        <v>259</v>
      </c>
      <c r="C28" s="18" t="s">
        <v>260</v>
      </c>
      <c r="D28" s="18"/>
      <c r="E28" s="451">
        <v>6600</v>
      </c>
      <c r="F28" s="451"/>
      <c r="G28" s="29" t="s">
        <v>312</v>
      </c>
      <c r="H28" s="41" t="s">
        <v>172</v>
      </c>
      <c r="I28" s="24"/>
      <c r="J28" s="106" t="s">
        <v>321</v>
      </c>
      <c r="K28" s="32">
        <f t="shared" ref="K28" si="8">IF(ISNUMBER(N28),E28*I28*N28,E28*I28)</f>
        <v>0</v>
      </c>
      <c r="M28" s="143"/>
      <c r="N28" s="140"/>
      <c r="O28" s="150"/>
      <c r="P28" s="143"/>
    </row>
    <row r="29" spans="1:16" ht="18.5" thickBot="1" x14ac:dyDescent="0.6">
      <c r="A29" s="444"/>
      <c r="B29" s="410"/>
      <c r="F29" s="43"/>
      <c r="H29" s="61"/>
      <c r="M29" s="96"/>
      <c r="O29" s="96"/>
      <c r="P29" s="96"/>
    </row>
    <row r="30" spans="1:16" ht="18.5" thickBot="1" x14ac:dyDescent="0.6">
      <c r="A30" s="444"/>
      <c r="B30" s="410"/>
      <c r="C30" s="17" t="s">
        <v>261</v>
      </c>
      <c r="D30" s="17"/>
      <c r="E30" s="451">
        <v>12000</v>
      </c>
      <c r="F30" s="451"/>
      <c r="G30" s="29" t="s">
        <v>312</v>
      </c>
      <c r="H30" s="41" t="s">
        <v>172</v>
      </c>
      <c r="I30" s="24"/>
      <c r="J30" s="106" t="s">
        <v>321</v>
      </c>
      <c r="K30" s="32">
        <f t="shared" ref="K30" si="9">IF(ISNUMBER(N30),E30*I30*N30,E30*I30)</f>
        <v>0</v>
      </c>
      <c r="M30" s="143"/>
      <c r="N30" s="140"/>
      <c r="O30" s="150"/>
      <c r="P30" s="143"/>
    </row>
    <row r="31" spans="1:16" ht="18.5" thickBot="1" x14ac:dyDescent="0.6">
      <c r="F31" s="43"/>
      <c r="H31" s="40"/>
      <c r="I31" s="1"/>
      <c r="M31" s="96"/>
      <c r="O31" s="96"/>
      <c r="P31" s="96"/>
    </row>
    <row r="32" spans="1:16" ht="18.5" thickBot="1" x14ac:dyDescent="0.6">
      <c r="A32" s="410" t="s">
        <v>262</v>
      </c>
      <c r="B32" s="420" t="s">
        <v>263</v>
      </c>
      <c r="C32" s="420"/>
      <c r="D32" s="64"/>
      <c r="E32" s="451">
        <v>2100</v>
      </c>
      <c r="F32" s="451"/>
      <c r="G32" s="29" t="s">
        <v>312</v>
      </c>
      <c r="H32" s="41" t="s">
        <v>172</v>
      </c>
      <c r="I32" s="24"/>
      <c r="J32" s="106" t="s">
        <v>321</v>
      </c>
      <c r="K32" s="32">
        <f t="shared" ref="K32" si="10">IF(ISNUMBER(N32),E32*I32*N32,E32*I32)</f>
        <v>0</v>
      </c>
      <c r="M32" s="143"/>
      <c r="N32" s="140"/>
      <c r="O32" s="150"/>
      <c r="P32" s="143"/>
    </row>
    <row r="33" spans="1:16" ht="18.5" thickBot="1" x14ac:dyDescent="0.6">
      <c r="A33" s="410"/>
      <c r="F33" s="43"/>
      <c r="H33" s="40"/>
      <c r="M33" s="96"/>
      <c r="O33" s="96"/>
      <c r="P33" s="96"/>
    </row>
    <row r="34" spans="1:16" ht="18.5" thickBot="1" x14ac:dyDescent="0.6">
      <c r="A34" s="410"/>
      <c r="B34" s="420" t="s">
        <v>264</v>
      </c>
      <c r="C34" s="420"/>
      <c r="D34" s="64"/>
      <c r="E34" s="451">
        <v>2400</v>
      </c>
      <c r="F34" s="451"/>
      <c r="G34" s="29" t="s">
        <v>312</v>
      </c>
      <c r="H34" s="41" t="s">
        <v>265</v>
      </c>
      <c r="I34" s="24"/>
      <c r="J34" s="106" t="s">
        <v>322</v>
      </c>
      <c r="K34" s="32">
        <f t="shared" ref="K34" si="11">IF(ISNUMBER(N34),E34*I34*N34,E34*I34)</f>
        <v>0</v>
      </c>
      <c r="M34" s="143"/>
      <c r="N34" s="140"/>
      <c r="O34" s="150"/>
      <c r="P34" s="143"/>
    </row>
    <row r="35" spans="1:16" ht="18.5" thickBot="1" x14ac:dyDescent="0.6">
      <c r="F35" s="43"/>
      <c r="H35" s="40"/>
      <c r="M35" s="96"/>
      <c r="O35" s="96"/>
      <c r="P35" s="96"/>
    </row>
    <row r="36" spans="1:16" ht="18.5" thickBot="1" x14ac:dyDescent="0.6">
      <c r="A36" s="420" t="s">
        <v>266</v>
      </c>
      <c r="B36" s="420"/>
      <c r="C36" s="420"/>
      <c r="D36" s="64"/>
      <c r="E36" s="451">
        <v>2100</v>
      </c>
      <c r="F36" s="451"/>
      <c r="G36" s="29" t="s">
        <v>312</v>
      </c>
      <c r="H36" s="41" t="s">
        <v>172</v>
      </c>
      <c r="I36" s="24"/>
      <c r="J36" s="106" t="s">
        <v>321</v>
      </c>
      <c r="K36" s="32">
        <f t="shared" ref="K36" si="12">IF(ISNUMBER(N36),E36*I36*N36,E36*I36)</f>
        <v>0</v>
      </c>
      <c r="M36" s="143"/>
      <c r="N36" s="140"/>
      <c r="O36" s="150"/>
      <c r="P36" s="143"/>
    </row>
    <row r="37" spans="1:16" ht="18.5" thickBot="1" x14ac:dyDescent="0.6">
      <c r="F37" s="43"/>
      <c r="H37" s="40"/>
      <c r="I37" s="1"/>
      <c r="M37" s="96"/>
      <c r="O37" s="96"/>
      <c r="P37" s="96"/>
    </row>
    <row r="38" spans="1:16" ht="27" customHeight="1" thickBot="1" x14ac:dyDescent="0.6">
      <c r="A38" s="410" t="s">
        <v>267</v>
      </c>
      <c r="B38" s="420" t="s">
        <v>268</v>
      </c>
      <c r="C38" s="420"/>
      <c r="D38" s="64"/>
      <c r="E38" s="451">
        <v>12700</v>
      </c>
      <c r="F38" s="451"/>
      <c r="G38" s="29" t="s">
        <v>312</v>
      </c>
      <c r="H38" s="41" t="s">
        <v>172</v>
      </c>
      <c r="I38" s="24"/>
      <c r="J38" s="106" t="s">
        <v>321</v>
      </c>
      <c r="K38" s="32">
        <f t="shared" ref="K38" si="13">IF(ISNUMBER(N38),E38*I38*N38,E38*I38)</f>
        <v>0</v>
      </c>
      <c r="M38" s="143"/>
      <c r="N38" s="140"/>
      <c r="O38" s="150"/>
      <c r="P38" s="143"/>
    </row>
    <row r="39" spans="1:16" ht="18.5" thickBot="1" x14ac:dyDescent="0.6">
      <c r="A39" s="410"/>
      <c r="F39" s="43"/>
      <c r="H39" s="61"/>
      <c r="M39" s="96"/>
      <c r="O39" s="96"/>
      <c r="P39" s="96"/>
    </row>
    <row r="40" spans="1:16" ht="18.5" thickBot="1" x14ac:dyDescent="0.6">
      <c r="A40" s="410"/>
      <c r="B40" s="420" t="s">
        <v>269</v>
      </c>
      <c r="C40" s="420"/>
      <c r="D40" s="64"/>
      <c r="E40" s="451">
        <v>1300</v>
      </c>
      <c r="F40" s="451"/>
      <c r="G40" s="29" t="s">
        <v>312</v>
      </c>
      <c r="H40" s="41" t="s">
        <v>172</v>
      </c>
      <c r="I40" s="24"/>
      <c r="J40" s="106" t="s">
        <v>321</v>
      </c>
      <c r="K40" s="32">
        <f t="shared" ref="K40" si="14">IF(ISNUMBER(N40),E40*I40*N40,E40*I40)</f>
        <v>0</v>
      </c>
      <c r="M40" s="143"/>
      <c r="N40" s="140"/>
      <c r="O40" s="150"/>
      <c r="P40" s="143"/>
    </row>
    <row r="41" spans="1:16" ht="18.5" thickBot="1" x14ac:dyDescent="0.6">
      <c r="F41" s="43"/>
      <c r="H41" s="40"/>
      <c r="M41" s="96"/>
      <c r="O41" s="96"/>
      <c r="P41" s="96"/>
    </row>
    <row r="42" spans="1:16" ht="18.5" thickBot="1" x14ac:dyDescent="0.6">
      <c r="A42" s="420" t="s">
        <v>270</v>
      </c>
      <c r="B42" s="420"/>
      <c r="C42" s="420"/>
      <c r="D42" s="64"/>
      <c r="E42" s="451">
        <v>27800</v>
      </c>
      <c r="F42" s="451"/>
      <c r="G42" s="29" t="s">
        <v>312</v>
      </c>
      <c r="H42" s="41" t="s">
        <v>174</v>
      </c>
      <c r="I42" s="24"/>
      <c r="J42" s="106" t="s">
        <v>319</v>
      </c>
      <c r="K42" s="32">
        <f t="shared" ref="K42" si="15">IF(ISNUMBER(N42),E42*I42*N42,E42*I42)</f>
        <v>0</v>
      </c>
      <c r="M42" s="143"/>
      <c r="N42" s="140"/>
      <c r="O42" s="150"/>
      <c r="P42" s="143"/>
    </row>
    <row r="43" spans="1:16" ht="18.5" thickBot="1" x14ac:dyDescent="0.6">
      <c r="F43" s="43"/>
      <c r="H43" s="40"/>
      <c r="M43" s="96"/>
      <c r="O43" s="96"/>
      <c r="P43" s="96"/>
    </row>
    <row r="44" spans="1:16" ht="18.5" thickBot="1" x14ac:dyDescent="0.6">
      <c r="A44" s="420" t="s">
        <v>271</v>
      </c>
      <c r="B44" s="420"/>
      <c r="C44" s="420"/>
      <c r="D44" s="64"/>
      <c r="E44" s="451">
        <v>3900</v>
      </c>
      <c r="F44" s="451"/>
      <c r="G44" s="29" t="s">
        <v>312</v>
      </c>
      <c r="H44" s="41" t="s">
        <v>272</v>
      </c>
      <c r="I44" s="24"/>
      <c r="J44" s="106" t="s">
        <v>321</v>
      </c>
      <c r="K44" s="32">
        <f t="shared" ref="K44" si="16">IF(ISNUMBER(N44),E44*I44*N44,E44*I44)</f>
        <v>0</v>
      </c>
      <c r="M44" s="143"/>
      <c r="N44" s="140"/>
      <c r="O44" s="150"/>
      <c r="P44" s="143"/>
    </row>
    <row r="45" spans="1:16" ht="18.5" thickBot="1" x14ac:dyDescent="0.6">
      <c r="F45" s="43"/>
      <c r="H45" s="40"/>
      <c r="M45" s="96"/>
      <c r="O45" s="96"/>
      <c r="P45" s="96"/>
    </row>
    <row r="46" spans="1:16" ht="27" customHeight="1" thickBot="1" x14ac:dyDescent="0.6">
      <c r="A46" s="410" t="s">
        <v>273</v>
      </c>
      <c r="B46" s="420" t="s">
        <v>274</v>
      </c>
      <c r="C46" s="420"/>
      <c r="D46" s="64"/>
      <c r="E46" s="451">
        <v>3100</v>
      </c>
      <c r="F46" s="451"/>
      <c r="G46" s="29" t="s">
        <v>312</v>
      </c>
      <c r="H46" s="41" t="s">
        <v>172</v>
      </c>
      <c r="I46" s="24"/>
      <c r="J46" s="106" t="s">
        <v>321</v>
      </c>
      <c r="K46" s="32">
        <f t="shared" ref="K46" si="17">IF(ISNUMBER(N46),E46*I46*N46,E46*I46)</f>
        <v>0</v>
      </c>
      <c r="M46" s="143"/>
      <c r="N46" s="140"/>
      <c r="O46" s="150"/>
      <c r="P46" s="143"/>
    </row>
    <row r="47" spans="1:16" ht="18.5" thickBot="1" x14ac:dyDescent="0.6">
      <c r="A47" s="410"/>
      <c r="F47" s="43"/>
      <c r="H47" s="61"/>
      <c r="M47" s="96"/>
      <c r="O47" s="96"/>
      <c r="P47" s="96"/>
    </row>
    <row r="48" spans="1:16" ht="18.5" thickBot="1" x14ac:dyDescent="0.6">
      <c r="A48" s="410"/>
      <c r="B48" s="420" t="s">
        <v>275</v>
      </c>
      <c r="C48" s="420"/>
      <c r="D48" s="64"/>
      <c r="E48" s="451">
        <v>12700</v>
      </c>
      <c r="F48" s="451"/>
      <c r="G48" s="29" t="s">
        <v>312</v>
      </c>
      <c r="H48" s="41" t="s">
        <v>172</v>
      </c>
      <c r="I48" s="24"/>
      <c r="J48" s="106" t="s">
        <v>321</v>
      </c>
      <c r="K48" s="32">
        <f t="shared" ref="K48" si="18">IF(ISNUMBER(N48),E48*I48*N48,E48*I48)</f>
        <v>0</v>
      </c>
      <c r="M48" s="143"/>
      <c r="N48" s="140"/>
      <c r="O48" s="150"/>
      <c r="P48" s="143"/>
    </row>
    <row r="49" spans="1:16" ht="18.5" thickBot="1" x14ac:dyDescent="0.6">
      <c r="F49" s="43"/>
      <c r="H49" s="40"/>
      <c r="M49" s="96"/>
      <c r="O49" s="96"/>
      <c r="P49" s="96"/>
    </row>
    <row r="50" spans="1:16" ht="26.5" thickBot="1" x14ac:dyDescent="0.6">
      <c r="A50" s="444" t="s">
        <v>276</v>
      </c>
      <c r="B50" s="410" t="s">
        <v>277</v>
      </c>
      <c r="C50" s="18" t="s">
        <v>278</v>
      </c>
      <c r="D50" s="18"/>
      <c r="E50" s="451">
        <v>9500</v>
      </c>
      <c r="F50" s="451"/>
      <c r="G50" s="29" t="s">
        <v>312</v>
      </c>
      <c r="H50" s="41" t="s">
        <v>279</v>
      </c>
      <c r="I50" s="24"/>
      <c r="J50" s="106" t="s">
        <v>322</v>
      </c>
      <c r="K50" s="32">
        <f t="shared" ref="K50" si="19">IF(ISNUMBER(N50),E50*I50*N50,E50*I50)</f>
        <v>0</v>
      </c>
      <c r="M50" s="143"/>
      <c r="N50" s="140"/>
      <c r="O50" s="150"/>
      <c r="P50" s="143"/>
    </row>
    <row r="51" spans="1:16" ht="18.5" thickBot="1" x14ac:dyDescent="0.6">
      <c r="A51" s="444"/>
      <c r="B51" s="410"/>
      <c r="F51" s="43"/>
      <c r="H51" s="61"/>
      <c r="M51" s="96"/>
      <c r="O51" s="96"/>
      <c r="P51" s="96"/>
    </row>
    <row r="52" spans="1:16" ht="18.5" thickBot="1" x14ac:dyDescent="0.6">
      <c r="A52" s="444"/>
      <c r="B52" s="410"/>
      <c r="C52" s="17" t="s">
        <v>280</v>
      </c>
      <c r="D52" s="17"/>
      <c r="E52" s="451">
        <v>22600</v>
      </c>
      <c r="F52" s="451"/>
      <c r="G52" s="29" t="s">
        <v>312</v>
      </c>
      <c r="H52" s="41" t="s">
        <v>279</v>
      </c>
      <c r="I52" s="24"/>
      <c r="J52" s="106" t="s">
        <v>322</v>
      </c>
      <c r="K52" s="32">
        <f t="shared" ref="K52" si="20">IF(ISNUMBER(N52),E52*I52*N52,E52*I52)</f>
        <v>0</v>
      </c>
      <c r="M52" s="143"/>
      <c r="N52" s="140"/>
      <c r="O52" s="150"/>
      <c r="P52" s="143"/>
    </row>
    <row r="53" spans="1:16" ht="18.5" thickBot="1" x14ac:dyDescent="0.6">
      <c r="A53" s="444"/>
      <c r="F53" s="43"/>
      <c r="H53" s="61"/>
      <c r="M53" s="96"/>
      <c r="O53" s="96"/>
      <c r="P53" s="96"/>
    </row>
    <row r="54" spans="1:16" ht="39.5" thickBot="1" x14ac:dyDescent="0.6">
      <c r="A54" s="444"/>
      <c r="B54" s="410" t="s">
        <v>281</v>
      </c>
      <c r="C54" s="18" t="s">
        <v>282</v>
      </c>
      <c r="D54" s="18"/>
      <c r="E54" s="451">
        <v>9800</v>
      </c>
      <c r="F54" s="451"/>
      <c r="G54" s="29" t="s">
        <v>312</v>
      </c>
      <c r="H54" s="41" t="s">
        <v>279</v>
      </c>
      <c r="I54" s="24"/>
      <c r="J54" s="106" t="s">
        <v>322</v>
      </c>
      <c r="K54" s="32">
        <f t="shared" ref="K54" si="21">IF(ISNUMBER(N54),E54*I54*N54,E54*I54)</f>
        <v>0</v>
      </c>
      <c r="M54" s="143"/>
      <c r="N54" s="140"/>
      <c r="O54" s="150"/>
      <c r="P54" s="143"/>
    </row>
    <row r="55" spans="1:16" ht="18.5" thickBot="1" x14ac:dyDescent="0.6">
      <c r="A55" s="444"/>
      <c r="B55" s="410"/>
      <c r="F55" s="43"/>
      <c r="H55" s="61"/>
      <c r="M55" s="96"/>
      <c r="O55" s="96"/>
      <c r="P55" s="96"/>
    </row>
    <row r="56" spans="1:16" ht="39.5" thickBot="1" x14ac:dyDescent="0.6">
      <c r="A56" s="444"/>
      <c r="B56" s="410"/>
      <c r="C56" s="37" t="s">
        <v>283</v>
      </c>
      <c r="D56" s="37"/>
      <c r="E56" s="451">
        <v>16800</v>
      </c>
      <c r="F56" s="451"/>
      <c r="G56" s="29" t="s">
        <v>312</v>
      </c>
      <c r="H56" s="41" t="s">
        <v>279</v>
      </c>
      <c r="I56" s="24"/>
      <c r="J56" s="106" t="s">
        <v>322</v>
      </c>
      <c r="K56" s="32">
        <f t="shared" ref="K56" si="22">IF(ISNUMBER(N56),E56*I56*N56,E56*I56)</f>
        <v>0</v>
      </c>
      <c r="M56" s="143"/>
      <c r="N56" s="140"/>
      <c r="O56" s="150"/>
      <c r="P56" s="143"/>
    </row>
    <row r="57" spans="1:16" ht="18.5" thickBot="1" x14ac:dyDescent="0.6">
      <c r="A57" s="444"/>
      <c r="B57" s="410"/>
      <c r="F57" s="43"/>
      <c r="H57" s="61"/>
      <c r="M57" s="96"/>
      <c r="O57" s="96"/>
      <c r="P57" s="96"/>
    </row>
    <row r="58" spans="1:16" ht="39.5" thickBot="1" x14ac:dyDescent="0.6">
      <c r="A58" s="444"/>
      <c r="B58" s="410"/>
      <c r="C58" s="18" t="s">
        <v>284</v>
      </c>
      <c r="D58" s="18"/>
      <c r="E58" s="451">
        <v>15600</v>
      </c>
      <c r="F58" s="451"/>
      <c r="G58" s="29" t="s">
        <v>312</v>
      </c>
      <c r="H58" s="41" t="s">
        <v>279</v>
      </c>
      <c r="I58" s="24"/>
      <c r="J58" s="106" t="s">
        <v>322</v>
      </c>
      <c r="K58" s="32">
        <f t="shared" ref="K58" si="23">IF(ISNUMBER(N58),E58*I58*N58,E58*I58)</f>
        <v>0</v>
      </c>
      <c r="M58" s="143"/>
      <c r="N58" s="140"/>
      <c r="O58" s="150"/>
      <c r="P58" s="143"/>
    </row>
    <row r="59" spans="1:16" ht="18.5" thickBot="1" x14ac:dyDescent="0.6">
      <c r="A59" s="444"/>
      <c r="B59" s="410"/>
      <c r="F59" s="43"/>
      <c r="H59" s="61"/>
      <c r="M59" s="96"/>
      <c r="O59" s="96"/>
      <c r="P59" s="96"/>
    </row>
    <row r="60" spans="1:16" ht="39.5" thickBot="1" x14ac:dyDescent="0.6">
      <c r="A60" s="444"/>
      <c r="B60" s="410"/>
      <c r="C60" s="18" t="s">
        <v>285</v>
      </c>
      <c r="D60" s="18"/>
      <c r="E60" s="451">
        <v>176000</v>
      </c>
      <c r="F60" s="451"/>
      <c r="G60" s="29" t="s">
        <v>312</v>
      </c>
      <c r="H60" s="41" t="s">
        <v>279</v>
      </c>
      <c r="I60" s="24"/>
      <c r="J60" s="106" t="s">
        <v>322</v>
      </c>
      <c r="K60" s="32">
        <f t="shared" ref="K60" si="24">IF(ISNUMBER(N60),E60*I60*N60,E60*I60)</f>
        <v>0</v>
      </c>
      <c r="M60" s="143"/>
      <c r="N60" s="140"/>
      <c r="O60" s="150"/>
      <c r="P60" s="143"/>
    </row>
    <row r="61" spans="1:16" ht="18.5" thickBot="1" x14ac:dyDescent="0.6">
      <c r="A61" s="444"/>
      <c r="F61" s="43"/>
      <c r="H61" s="40"/>
      <c r="M61" s="96"/>
      <c r="O61" s="96"/>
      <c r="P61" s="96"/>
    </row>
    <row r="62" spans="1:16" ht="26.5" thickBot="1" x14ac:dyDescent="0.6">
      <c r="A62" s="444"/>
      <c r="B62" s="410" t="s">
        <v>286</v>
      </c>
      <c r="C62" s="18" t="s">
        <v>287</v>
      </c>
      <c r="D62" s="18"/>
      <c r="E62" s="451">
        <v>25000</v>
      </c>
      <c r="F62" s="451"/>
      <c r="G62" s="29" t="s">
        <v>312</v>
      </c>
      <c r="H62" s="41" t="s">
        <v>174</v>
      </c>
      <c r="I62" s="24"/>
      <c r="J62" s="106" t="s">
        <v>319</v>
      </c>
      <c r="K62" s="32">
        <f t="shared" ref="K62" si="25">IF(ISNUMBER(N62),E62*I62*N62,E62*I62)</f>
        <v>0</v>
      </c>
      <c r="M62" s="143"/>
      <c r="N62" s="140"/>
      <c r="O62" s="150"/>
      <c r="P62" s="143"/>
    </row>
    <row r="63" spans="1:16" ht="18.5" thickBot="1" x14ac:dyDescent="0.6">
      <c r="A63" s="444"/>
      <c r="B63" s="410"/>
      <c r="F63" s="43"/>
      <c r="H63" s="40"/>
      <c r="M63" s="96"/>
      <c r="O63" s="96"/>
      <c r="P63" s="96"/>
    </row>
    <row r="64" spans="1:16" ht="39.5" thickBot="1" x14ac:dyDescent="0.6">
      <c r="A64" s="444"/>
      <c r="B64" s="410"/>
      <c r="C64" s="18" t="s">
        <v>288</v>
      </c>
      <c r="D64" s="18"/>
      <c r="E64" s="456">
        <v>17700</v>
      </c>
      <c r="F64" s="456"/>
      <c r="G64" s="29" t="s">
        <v>312</v>
      </c>
      <c r="H64" s="41" t="s">
        <v>174</v>
      </c>
      <c r="I64" s="24"/>
      <c r="J64" s="106" t="s">
        <v>319</v>
      </c>
      <c r="K64" s="32">
        <f t="shared" ref="K64" si="26">IF(ISNUMBER(N64),E64*I64*N64,E64*I64)</f>
        <v>0</v>
      </c>
      <c r="M64" s="143"/>
      <c r="N64" s="140"/>
      <c r="O64" s="150"/>
      <c r="P64" s="143"/>
    </row>
    <row r="65" spans="1:16" ht="18.5" thickBot="1" x14ac:dyDescent="0.6">
      <c r="A65" s="444"/>
      <c r="B65" s="410"/>
      <c r="F65" s="43"/>
      <c r="H65" s="40"/>
      <c r="M65" s="96"/>
      <c r="O65" s="96"/>
      <c r="P65" s="96"/>
    </row>
    <row r="66" spans="1:16" ht="26.5" thickBot="1" x14ac:dyDescent="0.6">
      <c r="A66" s="444"/>
      <c r="B66" s="410"/>
      <c r="C66" s="18" t="s">
        <v>289</v>
      </c>
      <c r="D66" s="18"/>
      <c r="E66" s="451">
        <v>132300</v>
      </c>
      <c r="F66" s="451"/>
      <c r="G66" s="29" t="s">
        <v>312</v>
      </c>
      <c r="H66" s="42" t="s">
        <v>174</v>
      </c>
      <c r="I66" s="24"/>
      <c r="J66" s="106" t="s">
        <v>319</v>
      </c>
      <c r="K66" s="32">
        <f t="shared" ref="K66" si="27">IF(ISNUMBER(N66),E66*I66*N66,E66*I66)</f>
        <v>0</v>
      </c>
      <c r="M66" s="143"/>
      <c r="N66" s="140"/>
      <c r="O66" s="150"/>
      <c r="P66" s="143"/>
    </row>
    <row r="67" spans="1:16" ht="18.5" thickBot="1" x14ac:dyDescent="0.6"/>
    <row r="68" spans="1:16" ht="19" thickTop="1" thickBot="1" x14ac:dyDescent="0.6">
      <c r="J68" s="107" t="s">
        <v>311</v>
      </c>
      <c r="K68" s="108">
        <f>K10+K12+K14+K16+K18+K20+K22+K24+K26+K28+K30+K32+K34+K36+K38+K40+K42+K44+K46+K48+K50+K52+K54+K56+K58+K60+K62+K64+K66</f>
        <v>0</v>
      </c>
    </row>
    <row r="69" spans="1:16" ht="19" thickTop="1" thickBot="1" x14ac:dyDescent="0.6"/>
    <row r="70" spans="1:16" ht="18.5" thickBot="1" x14ac:dyDescent="0.6">
      <c r="A70" s="130" t="s">
        <v>403</v>
      </c>
      <c r="B70" s="131"/>
      <c r="C70" s="131"/>
      <c r="D70" s="131"/>
      <c r="E70" s="131"/>
      <c r="J70" s="158" t="s">
        <v>371</v>
      </c>
      <c r="K70" s="34"/>
    </row>
    <row r="71" spans="1:16" ht="18.5" thickBot="1" x14ac:dyDescent="0.6"/>
    <row r="72" spans="1:16" ht="18" customHeight="1" x14ac:dyDescent="0.55000000000000004">
      <c r="A72" s="474" t="s">
        <v>406</v>
      </c>
      <c r="B72" s="475"/>
      <c r="C72" s="475"/>
      <c r="D72" s="475"/>
      <c r="E72" s="475"/>
      <c r="F72" s="475"/>
      <c r="G72" s="476"/>
      <c r="H72" s="14"/>
      <c r="I72" s="14"/>
      <c r="J72" s="445" t="s">
        <v>333</v>
      </c>
      <c r="K72" s="445"/>
      <c r="L72" s="124"/>
    </row>
    <row r="73" spans="1:16" ht="18.5" thickBot="1" x14ac:dyDescent="0.6">
      <c r="A73" s="477"/>
      <c r="B73" s="478"/>
      <c r="C73" s="478"/>
      <c r="D73" s="478"/>
      <c r="E73" s="478"/>
      <c r="F73" s="478"/>
      <c r="G73" s="479"/>
      <c r="J73" s="445"/>
      <c r="K73" s="445"/>
      <c r="L73" s="124"/>
    </row>
    <row r="74" spans="1:16" x14ac:dyDescent="0.55000000000000004">
      <c r="K74" s="109"/>
      <c r="L74" s="109"/>
    </row>
    <row r="76" spans="1:16" ht="25" customHeight="1" x14ac:dyDescent="0.55000000000000004">
      <c r="A76" s="58" t="s">
        <v>146</v>
      </c>
      <c r="B76" s="63"/>
      <c r="C76" s="2"/>
      <c r="D76" s="13"/>
      <c r="E76" s="13"/>
      <c r="F76" s="2"/>
      <c r="G76" s="13"/>
    </row>
    <row r="77" spans="1:16" x14ac:dyDescent="0.55000000000000004">
      <c r="A77" s="130" t="s">
        <v>380</v>
      </c>
      <c r="B77" s="131"/>
      <c r="C77" s="132"/>
      <c r="D77" s="132"/>
      <c r="E77" s="132"/>
      <c r="F77" s="132"/>
      <c r="G77" s="132"/>
      <c r="H77" s="131"/>
      <c r="I77" s="131"/>
      <c r="J77" s="133"/>
      <c r="K77" s="133"/>
      <c r="L77" s="133"/>
    </row>
    <row r="78" spans="1:16" ht="54" customHeight="1" x14ac:dyDescent="0.55000000000000004">
      <c r="A78" s="390" t="s">
        <v>416</v>
      </c>
      <c r="B78" s="421"/>
      <c r="C78" s="421"/>
      <c r="D78" s="421"/>
      <c r="E78" s="421"/>
      <c r="F78" s="421"/>
      <c r="G78" s="422"/>
    </row>
    <row r="79" spans="1:16" ht="18.5" thickBot="1" x14ac:dyDescent="0.6">
      <c r="C79" s="7"/>
      <c r="D79" s="7"/>
      <c r="E79" s="7"/>
      <c r="F79" s="2"/>
      <c r="G79" s="13"/>
      <c r="L79" s="388" t="s">
        <v>423</v>
      </c>
    </row>
    <row r="80" spans="1:16" x14ac:dyDescent="0.55000000000000004">
      <c r="A80" s="59" t="s">
        <v>147</v>
      </c>
      <c r="B80" s="59" t="s">
        <v>148</v>
      </c>
      <c r="C80" s="66" t="s">
        <v>149</v>
      </c>
      <c r="D80" s="66"/>
      <c r="E80" s="464" t="s">
        <v>150</v>
      </c>
      <c r="F80" s="465"/>
      <c r="G80" s="466"/>
      <c r="H80" s="2"/>
      <c r="I80" s="2"/>
      <c r="J80" s="31"/>
      <c r="L80" s="389"/>
    </row>
    <row r="81" spans="1:12" ht="18.5" thickBot="1" x14ac:dyDescent="0.6">
      <c r="C81" s="7"/>
      <c r="D81" s="7"/>
      <c r="E81" s="103"/>
      <c r="F81" s="104"/>
      <c r="G81" s="70"/>
    </row>
    <row r="82" spans="1:12" ht="18.5" thickBot="1" x14ac:dyDescent="0.6">
      <c r="A82" s="399" t="s">
        <v>151</v>
      </c>
      <c r="B82" s="17" t="s">
        <v>152</v>
      </c>
      <c r="C82" s="67">
        <v>15400</v>
      </c>
      <c r="D82" s="29" t="s">
        <v>312</v>
      </c>
      <c r="E82" s="453" t="s">
        <v>153</v>
      </c>
      <c r="F82" s="454"/>
      <c r="G82" s="455"/>
      <c r="H82" s="24"/>
      <c r="I82" s="1" t="s">
        <v>364</v>
      </c>
      <c r="J82" s="32">
        <f>IF(ISNUMBER(L82),C82*H82*L82,C82*H82)</f>
        <v>0</v>
      </c>
      <c r="L82" s="140"/>
    </row>
    <row r="83" spans="1:12" ht="18.5" thickBot="1" x14ac:dyDescent="0.6">
      <c r="A83" s="399"/>
      <c r="C83" s="65"/>
      <c r="D83" s="7"/>
      <c r="E83" s="103"/>
      <c r="F83" s="101"/>
      <c r="G83" s="70"/>
    </row>
    <row r="84" spans="1:12" ht="18.5" thickBot="1" x14ac:dyDescent="0.6">
      <c r="A84" s="399"/>
      <c r="B84" s="17" t="s">
        <v>154</v>
      </c>
      <c r="C84" s="67">
        <v>22500</v>
      </c>
      <c r="D84" s="29" t="s">
        <v>312</v>
      </c>
      <c r="E84" s="453" t="s">
        <v>155</v>
      </c>
      <c r="F84" s="454"/>
      <c r="G84" s="455"/>
      <c r="H84" s="24"/>
      <c r="I84" s="1" t="s">
        <v>364</v>
      </c>
      <c r="J84" s="32">
        <f t="shared" ref="J84" si="28">IF(ISNUMBER(L84),C84*H84*L84,C84*H84)</f>
        <v>0</v>
      </c>
      <c r="L84" s="140"/>
    </row>
    <row r="85" spans="1:12" ht="18.5" thickBot="1" x14ac:dyDescent="0.6">
      <c r="A85" s="399"/>
      <c r="C85" s="65"/>
      <c r="D85" s="7"/>
      <c r="E85" s="103"/>
      <c r="F85" s="101"/>
      <c r="G85" s="70"/>
    </row>
    <row r="86" spans="1:12" ht="18.5" thickBot="1" x14ac:dyDescent="0.6">
      <c r="A86" s="399"/>
      <c r="B86" s="17" t="s">
        <v>156</v>
      </c>
      <c r="C86" s="67">
        <v>19300</v>
      </c>
      <c r="D86" s="29" t="s">
        <v>312</v>
      </c>
      <c r="E86" s="453" t="s">
        <v>157</v>
      </c>
      <c r="F86" s="454"/>
      <c r="G86" s="455"/>
      <c r="H86" s="24"/>
      <c r="I86" s="1" t="s">
        <v>364</v>
      </c>
      <c r="J86" s="32">
        <f t="shared" ref="J86" si="29">IF(ISNUMBER(L86),C86*H86*L86,C86*H86)</f>
        <v>0</v>
      </c>
      <c r="L86" s="140"/>
    </row>
    <row r="87" spans="1:12" ht="18.5" thickBot="1" x14ac:dyDescent="0.6">
      <c r="A87" s="399"/>
      <c r="C87" s="65"/>
      <c r="D87" s="7"/>
      <c r="E87" s="103"/>
      <c r="F87" s="101"/>
      <c r="G87" s="70"/>
    </row>
    <row r="88" spans="1:12" ht="26.5" thickBot="1" x14ac:dyDescent="0.6">
      <c r="A88" s="399"/>
      <c r="B88" s="18" t="s">
        <v>158</v>
      </c>
      <c r="C88" s="67">
        <v>33000</v>
      </c>
      <c r="D88" s="29" t="s">
        <v>312</v>
      </c>
      <c r="E88" s="453" t="s">
        <v>155</v>
      </c>
      <c r="F88" s="454"/>
      <c r="G88" s="455"/>
      <c r="H88" s="24"/>
      <c r="I88" s="1" t="s">
        <v>364</v>
      </c>
      <c r="J88" s="32">
        <f t="shared" ref="J88" si="30">IF(ISNUMBER(L88),C88*H88*L88,C88*H88)</f>
        <v>0</v>
      </c>
      <c r="L88" s="140"/>
    </row>
    <row r="89" spans="1:12" ht="18.5" thickBot="1" x14ac:dyDescent="0.6">
      <c r="C89" s="65"/>
      <c r="D89" s="7"/>
      <c r="E89" s="103"/>
      <c r="F89" s="101"/>
      <c r="G89" s="70"/>
    </row>
    <row r="90" spans="1:12" ht="18.5" thickBot="1" x14ac:dyDescent="0.6">
      <c r="A90" s="452" t="s">
        <v>323</v>
      </c>
      <c r="B90" s="17" t="s">
        <v>154</v>
      </c>
      <c r="C90" s="67">
        <v>75500</v>
      </c>
      <c r="D90" s="29" t="s">
        <v>312</v>
      </c>
      <c r="E90" s="453" t="s">
        <v>155</v>
      </c>
      <c r="F90" s="454"/>
      <c r="G90" s="455"/>
      <c r="H90" s="24"/>
      <c r="I90" s="1" t="s">
        <v>364</v>
      </c>
      <c r="J90" s="32">
        <f t="shared" ref="J90" si="31">IF(ISNUMBER(L90),C90*H90*L90,C90*H90)</f>
        <v>0</v>
      </c>
      <c r="L90" s="140"/>
    </row>
    <row r="91" spans="1:12" ht="18.5" thickBot="1" x14ac:dyDescent="0.6">
      <c r="A91" s="452"/>
      <c r="C91" s="65"/>
      <c r="D91" s="7"/>
      <c r="E91" s="103"/>
      <c r="F91" s="101"/>
      <c r="G91" s="70"/>
    </row>
    <row r="92" spans="1:12" ht="52.5" thickBot="1" x14ac:dyDescent="0.6">
      <c r="A92" s="452"/>
      <c r="B92" s="18" t="s">
        <v>160</v>
      </c>
      <c r="C92" s="67">
        <v>1434500</v>
      </c>
      <c r="D92" s="29" t="s">
        <v>312</v>
      </c>
      <c r="E92" s="453" t="s">
        <v>161</v>
      </c>
      <c r="F92" s="454"/>
      <c r="G92" s="455"/>
      <c r="H92" s="24"/>
      <c r="I92" s="1" t="s">
        <v>365</v>
      </c>
      <c r="J92" s="32">
        <f t="shared" ref="J92" si="32">IF(ISNUMBER(L92),C92*H92*L92,C92*H92)</f>
        <v>0</v>
      </c>
      <c r="L92" s="140"/>
    </row>
    <row r="93" spans="1:12" ht="18.5" thickBot="1" x14ac:dyDescent="0.6">
      <c r="A93" s="452"/>
      <c r="C93" s="65"/>
      <c r="D93" s="7"/>
      <c r="E93" s="103"/>
      <c r="F93" s="101"/>
      <c r="G93" s="70"/>
    </row>
    <row r="94" spans="1:12" ht="26.5" thickBot="1" x14ac:dyDescent="0.6">
      <c r="A94" s="452"/>
      <c r="B94" s="18" t="s">
        <v>162</v>
      </c>
      <c r="C94" s="68">
        <v>33100</v>
      </c>
      <c r="D94" s="29" t="s">
        <v>312</v>
      </c>
      <c r="E94" s="453" t="s">
        <v>161</v>
      </c>
      <c r="F94" s="454"/>
      <c r="G94" s="455"/>
      <c r="H94" s="24"/>
      <c r="I94" s="1" t="s">
        <v>365</v>
      </c>
      <c r="J94" s="32">
        <f t="shared" ref="J94" si="33">IF(ISNUMBER(L94),C94*H94*L94,C94*H94)</f>
        <v>0</v>
      </c>
      <c r="L94" s="140"/>
    </row>
    <row r="95" spans="1:12" ht="18.5" thickBot="1" x14ac:dyDescent="0.6">
      <c r="A95" s="452"/>
      <c r="C95" s="65"/>
      <c r="D95" s="7"/>
      <c r="E95" s="103"/>
      <c r="F95" s="101"/>
      <c r="G95" s="70"/>
    </row>
    <row r="96" spans="1:12" ht="18.5" thickBot="1" x14ac:dyDescent="0.6">
      <c r="A96" s="452"/>
      <c r="B96" s="17" t="s">
        <v>163</v>
      </c>
      <c r="C96" s="67">
        <v>591500</v>
      </c>
      <c r="D96" s="29" t="s">
        <v>312</v>
      </c>
      <c r="E96" s="453" t="s">
        <v>161</v>
      </c>
      <c r="F96" s="454"/>
      <c r="G96" s="455"/>
      <c r="H96" s="24"/>
      <c r="I96" s="1" t="s">
        <v>365</v>
      </c>
      <c r="J96" s="32">
        <f t="shared" ref="J96" si="34">IF(ISNUMBER(L96),C96*H96*L96,C96*H96)</f>
        <v>0</v>
      </c>
      <c r="L96" s="140"/>
    </row>
    <row r="97" spans="1:16" ht="18.5" thickBot="1" x14ac:dyDescent="0.6">
      <c r="A97" s="452"/>
      <c r="C97" s="65"/>
      <c r="D97" s="7"/>
      <c r="E97" s="103"/>
      <c r="F97" s="101"/>
      <c r="G97" s="70"/>
    </row>
    <row r="98" spans="1:16" ht="26.5" thickBot="1" x14ac:dyDescent="0.6">
      <c r="A98" s="452"/>
      <c r="B98" s="18" t="s">
        <v>164</v>
      </c>
      <c r="C98" s="67">
        <v>20700</v>
      </c>
      <c r="D98" s="29" t="s">
        <v>312</v>
      </c>
      <c r="E98" s="460" t="s">
        <v>155</v>
      </c>
      <c r="F98" s="461"/>
      <c r="G98" s="462"/>
      <c r="H98" s="24"/>
      <c r="I98" s="1" t="s">
        <v>364</v>
      </c>
      <c r="J98" s="32">
        <f t="shared" ref="J98" si="35">IF(ISNUMBER(L98),C98*H98*L98,C98*H98)</f>
        <v>0</v>
      </c>
      <c r="L98" s="140"/>
    </row>
    <row r="99" spans="1:16" ht="18.5" thickBot="1" x14ac:dyDescent="0.6">
      <c r="C99" s="2"/>
      <c r="D99" s="13"/>
      <c r="E99" s="13"/>
      <c r="F99" s="2"/>
      <c r="G99" s="13"/>
    </row>
    <row r="100" spans="1:16" ht="19" thickTop="1" thickBot="1" x14ac:dyDescent="0.6">
      <c r="C100" s="2"/>
      <c r="D100" s="13"/>
      <c r="E100" s="13"/>
      <c r="F100" s="2"/>
      <c r="G100" s="13"/>
      <c r="I100" s="62" t="s">
        <v>311</v>
      </c>
      <c r="J100" s="108">
        <f>J82+J84+J86+J88+J90+J92+J94+J96+J98</f>
        <v>0</v>
      </c>
      <c r="L100" s="86"/>
      <c r="M100" s="86"/>
    </row>
    <row r="101" spans="1:16" ht="19" thickTop="1" thickBot="1" x14ac:dyDescent="0.6">
      <c r="C101" s="2"/>
      <c r="D101" s="13"/>
      <c r="E101" s="13"/>
      <c r="F101" s="2"/>
      <c r="G101" s="13"/>
      <c r="L101" s="86"/>
      <c r="M101" s="86"/>
    </row>
    <row r="102" spans="1:16" ht="18.5" thickBot="1" x14ac:dyDescent="0.6">
      <c r="A102" s="130" t="s">
        <v>405</v>
      </c>
      <c r="B102" s="131"/>
      <c r="C102" s="132"/>
      <c r="D102" s="132"/>
      <c r="E102" s="13"/>
      <c r="F102" s="2"/>
      <c r="G102" s="13"/>
      <c r="I102" s="122" t="s">
        <v>371</v>
      </c>
      <c r="J102" s="34"/>
    </row>
    <row r="103" spans="1:16" ht="18.5" thickBot="1" x14ac:dyDescent="0.6">
      <c r="C103" s="2"/>
      <c r="D103" s="13"/>
      <c r="E103" s="13"/>
      <c r="F103" s="2"/>
      <c r="G103" s="13"/>
    </row>
    <row r="104" spans="1:16" s="8" customFormat="1" ht="18.5" customHeight="1" x14ac:dyDescent="0.55000000000000004">
      <c r="A104" s="474" t="s">
        <v>355</v>
      </c>
      <c r="B104" s="475"/>
      <c r="C104" s="475"/>
      <c r="D104" s="475"/>
      <c r="E104" s="475"/>
      <c r="F104" s="475"/>
      <c r="G104" s="476"/>
      <c r="H104" s="125"/>
      <c r="I104" s="436" t="s">
        <v>333</v>
      </c>
      <c r="J104" s="436"/>
      <c r="K104" s="110"/>
      <c r="L104" s="110"/>
    </row>
    <row r="105" spans="1:16" ht="18.5" thickBot="1" x14ac:dyDescent="0.6">
      <c r="A105" s="477"/>
      <c r="B105" s="478"/>
      <c r="C105" s="478"/>
      <c r="D105" s="478"/>
      <c r="E105" s="478"/>
      <c r="F105" s="478"/>
      <c r="G105" s="479"/>
      <c r="I105" s="436"/>
      <c r="J105" s="436"/>
    </row>
    <row r="108" spans="1:16" ht="25" customHeight="1" x14ac:dyDescent="0.55000000000000004">
      <c r="A108" s="58" t="s">
        <v>203</v>
      </c>
      <c r="B108" s="58"/>
    </row>
    <row r="109" spans="1:16" x14ac:dyDescent="0.55000000000000004">
      <c r="A109" s="130" t="s">
        <v>367</v>
      </c>
      <c r="B109" s="130"/>
      <c r="C109" s="131"/>
      <c r="D109" s="131"/>
      <c r="E109" s="131"/>
      <c r="F109" s="131"/>
      <c r="G109" s="131"/>
      <c r="H109" s="131"/>
      <c r="I109" s="131"/>
      <c r="J109" s="133"/>
      <c r="K109" s="133"/>
      <c r="L109" s="133"/>
      <c r="M109" s="131"/>
      <c r="N109" s="131"/>
      <c r="O109" s="131"/>
    </row>
    <row r="110" spans="1:16" ht="27" customHeight="1" x14ac:dyDescent="0.55000000000000004">
      <c r="A110" s="441" t="s">
        <v>361</v>
      </c>
      <c r="B110" s="442"/>
      <c r="C110" s="442"/>
      <c r="D110" s="442"/>
      <c r="E110" s="442"/>
      <c r="F110" s="442"/>
      <c r="G110" s="442"/>
      <c r="H110" s="443"/>
      <c r="I110" s="14"/>
      <c r="J110" s="14"/>
      <c r="K110" s="99"/>
    </row>
    <row r="111" spans="1:16" ht="72" customHeight="1" x14ac:dyDescent="0.55000000000000004">
      <c r="A111" s="390" t="s">
        <v>417</v>
      </c>
      <c r="B111" s="421"/>
      <c r="C111" s="421"/>
      <c r="D111" s="421"/>
      <c r="E111" s="421"/>
      <c r="F111" s="421"/>
      <c r="G111" s="421"/>
      <c r="H111" s="422"/>
      <c r="I111" s="97"/>
      <c r="J111" s="97"/>
      <c r="K111" s="99"/>
    </row>
    <row r="112" spans="1:16" ht="18.5" customHeight="1" thickBot="1" x14ac:dyDescent="0.6">
      <c r="N112" s="472" t="s">
        <v>358</v>
      </c>
      <c r="O112" s="175"/>
      <c r="P112" s="172"/>
    </row>
    <row r="113" spans="1:16" x14ac:dyDescent="0.55000000000000004">
      <c r="A113" s="450" t="s">
        <v>204</v>
      </c>
      <c r="B113" s="450"/>
      <c r="C113" s="59" t="s">
        <v>149</v>
      </c>
      <c r="D113" s="59"/>
      <c r="E113" s="464" t="s">
        <v>150</v>
      </c>
      <c r="F113" s="465"/>
      <c r="G113" s="466"/>
      <c r="H113" s="3"/>
      <c r="J113" s="111" t="s">
        <v>358</v>
      </c>
      <c r="N113" s="473"/>
      <c r="O113" s="176"/>
      <c r="P113" s="173"/>
    </row>
    <row r="114" spans="1:16" ht="18.5" thickBot="1" x14ac:dyDescent="0.6">
      <c r="A114" s="137"/>
      <c r="B114" s="137"/>
      <c r="C114" s="137"/>
      <c r="D114" s="137"/>
      <c r="E114" s="146"/>
      <c r="F114" s="141"/>
      <c r="G114" s="147"/>
      <c r="H114" s="3"/>
      <c r="J114" s="148"/>
      <c r="P114" s="96"/>
    </row>
    <row r="115" spans="1:16" ht="26.5" thickBot="1" x14ac:dyDescent="0.6">
      <c r="A115" s="423" t="s">
        <v>205</v>
      </c>
      <c r="B115" s="18" t="s">
        <v>206</v>
      </c>
      <c r="C115" s="21">
        <v>6300</v>
      </c>
      <c r="D115" s="29" t="s">
        <v>312</v>
      </c>
      <c r="E115" s="453" t="s">
        <v>207</v>
      </c>
      <c r="F115" s="454"/>
      <c r="G115" s="455"/>
      <c r="H115" s="74"/>
      <c r="I115" s="9" t="s">
        <v>324</v>
      </c>
      <c r="J115" s="119"/>
      <c r="K115" s="106" t="s">
        <v>325</v>
      </c>
      <c r="L115" s="32">
        <f>IF(AND(J115&gt;0,N115&gt;0),C115*H115*J115*N115,IF(ISNUMBER(J115),C115*H115*J115,IF(ISNUMBER(N115),C115*H115*N115,C115*H115)))</f>
        <v>0</v>
      </c>
      <c r="N115" s="140"/>
      <c r="P115" s="143"/>
    </row>
    <row r="116" spans="1:16" ht="18.5" thickBot="1" x14ac:dyDescent="0.6">
      <c r="A116" s="423"/>
      <c r="C116" s="49"/>
      <c r="E116" s="71"/>
      <c r="F116" s="102"/>
      <c r="G116" s="72"/>
      <c r="J116" s="112"/>
      <c r="P116" s="96"/>
    </row>
    <row r="117" spans="1:16" ht="26.5" thickBot="1" x14ac:dyDescent="0.6">
      <c r="A117" s="423"/>
      <c r="B117" s="18" t="s">
        <v>208</v>
      </c>
      <c r="C117" s="21">
        <v>11300</v>
      </c>
      <c r="D117" s="29" t="s">
        <v>312</v>
      </c>
      <c r="E117" s="453" t="s">
        <v>207</v>
      </c>
      <c r="F117" s="454"/>
      <c r="G117" s="455"/>
      <c r="H117" s="74"/>
      <c r="I117" s="9" t="s">
        <v>324</v>
      </c>
      <c r="J117" s="118"/>
      <c r="K117" s="106" t="s">
        <v>325</v>
      </c>
      <c r="L117" s="32">
        <f t="shared" ref="L117" si="36">IF(AND(J117&gt;0,N117&gt;0),C117*H117*J117*N117,IF(ISNUMBER(J117),C117*H117*J117,IF(ISNUMBER(N117),C117*H117*N117,C117*H117)))</f>
        <v>0</v>
      </c>
      <c r="N117" s="140"/>
      <c r="P117" s="143"/>
    </row>
    <row r="118" spans="1:16" ht="18.5" thickBot="1" x14ac:dyDescent="0.6">
      <c r="A118" s="423"/>
      <c r="C118" s="49"/>
      <c r="E118" s="71"/>
      <c r="F118" s="102"/>
      <c r="G118" s="72"/>
      <c r="J118" s="112"/>
      <c r="P118" s="96"/>
    </row>
    <row r="119" spans="1:16" ht="26.5" thickBot="1" x14ac:dyDescent="0.6">
      <c r="A119" s="423"/>
      <c r="B119" s="18" t="s">
        <v>209</v>
      </c>
      <c r="C119" s="21">
        <v>8100</v>
      </c>
      <c r="D119" s="29" t="s">
        <v>312</v>
      </c>
      <c r="E119" s="453" t="s">
        <v>207</v>
      </c>
      <c r="F119" s="454"/>
      <c r="G119" s="455"/>
      <c r="H119" s="74"/>
      <c r="I119" s="9" t="s">
        <v>324</v>
      </c>
      <c r="J119" s="118"/>
      <c r="K119" s="106" t="s">
        <v>325</v>
      </c>
      <c r="L119" s="32">
        <f t="shared" ref="L119" si="37">IF(AND(J119&gt;0,N119&gt;0),C119*H119*J119*N119,IF(ISNUMBER(J119),C119*H119*J119,IF(ISNUMBER(N119),C119*H119*N119,C119*H119)))</f>
        <v>0</v>
      </c>
      <c r="N119" s="140"/>
      <c r="P119" s="143"/>
    </row>
    <row r="120" spans="1:16" ht="18.5" thickBot="1" x14ac:dyDescent="0.6">
      <c r="A120" s="423"/>
      <c r="C120" s="49"/>
      <c r="E120" s="71"/>
      <c r="F120" s="102"/>
      <c r="G120" s="72"/>
      <c r="P120" s="96"/>
    </row>
    <row r="121" spans="1:16" ht="26.5" thickBot="1" x14ac:dyDescent="0.6">
      <c r="A121" s="423"/>
      <c r="B121" s="18" t="s">
        <v>210</v>
      </c>
      <c r="C121" s="21">
        <v>19000</v>
      </c>
      <c r="D121" s="29" t="s">
        <v>312</v>
      </c>
      <c r="E121" s="453" t="s">
        <v>207</v>
      </c>
      <c r="F121" s="454"/>
      <c r="G121" s="455"/>
      <c r="H121" s="74"/>
      <c r="I121" s="9" t="s">
        <v>324</v>
      </c>
      <c r="J121" s="118"/>
      <c r="K121" s="106" t="s">
        <v>325</v>
      </c>
      <c r="L121" s="32">
        <f t="shared" ref="L121" si="38">IF(AND(J121&gt;0,N121&gt;0),C121*H121*J121*N121,IF(ISNUMBER(J121),C121*H121*J121,IF(ISNUMBER(N121),C121*H121*N121,C121*H121)))</f>
        <v>0</v>
      </c>
      <c r="N121" s="140"/>
      <c r="P121" s="143"/>
    </row>
    <row r="122" spans="1:16" ht="18.5" thickBot="1" x14ac:dyDescent="0.6">
      <c r="A122" s="423"/>
      <c r="C122" s="49"/>
      <c r="E122" s="71"/>
      <c r="F122" s="102"/>
      <c r="G122" s="72"/>
      <c r="K122" s="106"/>
      <c r="P122" s="96"/>
    </row>
    <row r="123" spans="1:16" ht="26.5" thickBot="1" x14ac:dyDescent="0.6">
      <c r="A123" s="423"/>
      <c r="B123" s="18" t="s">
        <v>211</v>
      </c>
      <c r="C123" s="21">
        <v>15000</v>
      </c>
      <c r="D123" s="29" t="s">
        <v>312</v>
      </c>
      <c r="E123" s="453" t="s">
        <v>207</v>
      </c>
      <c r="F123" s="454"/>
      <c r="G123" s="455"/>
      <c r="H123" s="74"/>
      <c r="I123" s="9" t="s">
        <v>324</v>
      </c>
      <c r="J123" s="118"/>
      <c r="K123" s="106" t="s">
        <v>325</v>
      </c>
      <c r="L123" s="32">
        <f t="shared" ref="L123" si="39">IF(AND(J123&gt;0,N123&gt;0),C123*H123*J123*N123,IF(ISNUMBER(J123),C123*H123*J123,IF(ISNUMBER(N123),C123*H123*N123,C123*H123)))</f>
        <v>0</v>
      </c>
      <c r="N123" s="140"/>
      <c r="P123" s="143"/>
    </row>
    <row r="124" spans="1:16" ht="18.5" thickBot="1" x14ac:dyDescent="0.6">
      <c r="C124" s="49"/>
      <c r="E124" s="71"/>
      <c r="F124" s="102"/>
      <c r="G124" s="72"/>
      <c r="P124" s="96"/>
    </row>
    <row r="125" spans="1:16" ht="28.5" customHeight="1" thickBot="1" x14ac:dyDescent="0.6">
      <c r="A125" s="411" t="s">
        <v>212</v>
      </c>
      <c r="B125" s="411"/>
      <c r="C125" s="21">
        <v>2700</v>
      </c>
      <c r="D125" s="29" t="s">
        <v>312</v>
      </c>
      <c r="E125" s="457" t="s">
        <v>519</v>
      </c>
      <c r="F125" s="458"/>
      <c r="G125" s="459"/>
      <c r="H125" s="24"/>
      <c r="I125" s="413" t="s">
        <v>327</v>
      </c>
      <c r="J125" s="414"/>
      <c r="K125" s="440"/>
      <c r="L125" s="32">
        <f>IF(ISNUMBER(N125),C125*H125*N125,C125*H125)</f>
        <v>0</v>
      </c>
      <c r="N125" s="140"/>
      <c r="P125" s="143"/>
    </row>
    <row r="126" spans="1:16" ht="18.5" thickBot="1" x14ac:dyDescent="0.6">
      <c r="C126" s="49"/>
      <c r="E126" s="71"/>
      <c r="F126" s="102"/>
      <c r="G126" s="72"/>
      <c r="P126" s="96"/>
    </row>
    <row r="127" spans="1:16" s="10" customFormat="1" ht="28.5" customHeight="1" thickBot="1" x14ac:dyDescent="0.6">
      <c r="A127" s="420" t="s">
        <v>213</v>
      </c>
      <c r="B127" s="420"/>
      <c r="C127" s="73">
        <v>19400</v>
      </c>
      <c r="D127" s="29" t="s">
        <v>312</v>
      </c>
      <c r="E127" s="457" t="s">
        <v>519</v>
      </c>
      <c r="F127" s="458"/>
      <c r="G127" s="459"/>
      <c r="H127" s="75"/>
      <c r="I127" s="413" t="s">
        <v>327</v>
      </c>
      <c r="J127" s="414"/>
      <c r="K127" s="440"/>
      <c r="L127" s="32">
        <f t="shared" ref="L127" si="40">IF(ISNUMBER(N127),C127*H127*N127,C127*H127)</f>
        <v>0</v>
      </c>
      <c r="N127" s="149"/>
      <c r="P127" s="174"/>
    </row>
    <row r="128" spans="1:16" ht="18.5" thickBot="1" x14ac:dyDescent="0.6">
      <c r="C128" s="49"/>
      <c r="E128" s="71"/>
      <c r="F128" s="102"/>
      <c r="G128" s="72"/>
      <c r="P128" s="96"/>
    </row>
    <row r="129" spans="1:16" s="10" customFormat="1" ht="28.5" customHeight="1" thickBot="1" x14ac:dyDescent="0.6">
      <c r="A129" s="411" t="s">
        <v>214</v>
      </c>
      <c r="B129" s="411"/>
      <c r="C129" s="73">
        <v>5800</v>
      </c>
      <c r="D129" s="29" t="s">
        <v>312</v>
      </c>
      <c r="E129" s="457" t="s">
        <v>519</v>
      </c>
      <c r="F129" s="458"/>
      <c r="G129" s="459"/>
      <c r="H129" s="75"/>
      <c r="I129" s="413" t="s">
        <v>327</v>
      </c>
      <c r="J129" s="414"/>
      <c r="K129" s="440"/>
      <c r="L129" s="32">
        <f t="shared" ref="L129" si="41">IF(ISNUMBER(N129),C129*H129*N129,C129*H129)</f>
        <v>0</v>
      </c>
      <c r="N129" s="149"/>
      <c r="P129" s="174"/>
    </row>
    <row r="130" spans="1:16" ht="18.5" thickBot="1" x14ac:dyDescent="0.6">
      <c r="C130" s="49"/>
      <c r="E130" s="71"/>
      <c r="F130" s="102"/>
      <c r="G130" s="72"/>
      <c r="P130" s="96"/>
    </row>
    <row r="131" spans="1:16" s="10" customFormat="1" ht="28.5" customHeight="1" thickBot="1" x14ac:dyDescent="0.6">
      <c r="A131" s="411" t="s">
        <v>215</v>
      </c>
      <c r="B131" s="411"/>
      <c r="C131" s="73">
        <v>4600</v>
      </c>
      <c r="D131" s="29" t="s">
        <v>312</v>
      </c>
      <c r="E131" s="457" t="s">
        <v>519</v>
      </c>
      <c r="F131" s="458"/>
      <c r="G131" s="459"/>
      <c r="H131" s="75"/>
      <c r="I131" s="413" t="s">
        <v>327</v>
      </c>
      <c r="J131" s="414"/>
      <c r="K131" s="440"/>
      <c r="L131" s="32">
        <f t="shared" ref="L131" si="42">IF(ISNUMBER(N131),C131*H131*N131,C131*H131)</f>
        <v>0</v>
      </c>
      <c r="N131" s="149"/>
      <c r="P131" s="174"/>
    </row>
    <row r="132" spans="1:16" ht="18.5" thickBot="1" x14ac:dyDescent="0.6">
      <c r="C132" s="49"/>
      <c r="E132" s="71"/>
      <c r="F132" s="102"/>
      <c r="G132" s="72"/>
      <c r="P132" s="96"/>
    </row>
    <row r="133" spans="1:16" ht="42.75" customHeight="1" thickBot="1" x14ac:dyDescent="0.6">
      <c r="A133" s="411" t="s">
        <v>216</v>
      </c>
      <c r="B133" s="411"/>
      <c r="C133" s="21">
        <v>151600</v>
      </c>
      <c r="D133" s="29" t="s">
        <v>312</v>
      </c>
      <c r="E133" s="453" t="s">
        <v>217</v>
      </c>
      <c r="F133" s="454"/>
      <c r="G133" s="455"/>
      <c r="H133" s="24"/>
      <c r="I133" s="413" t="s">
        <v>327</v>
      </c>
      <c r="J133" s="414"/>
      <c r="K133" s="440"/>
      <c r="L133" s="32">
        <f t="shared" ref="L133" si="43">IF(ISNUMBER(N133),C133*H133*N133,C133*H133)</f>
        <v>0</v>
      </c>
      <c r="N133" s="140"/>
      <c r="P133" s="143"/>
    </row>
    <row r="134" spans="1:16" ht="18.5" thickBot="1" x14ac:dyDescent="0.6">
      <c r="C134" s="49"/>
      <c r="E134" s="71"/>
      <c r="F134" s="102"/>
      <c r="G134" s="72"/>
      <c r="P134" s="96"/>
    </row>
    <row r="135" spans="1:16" ht="42" customHeight="1" thickBot="1" x14ac:dyDescent="0.6">
      <c r="A135" s="411" t="s">
        <v>218</v>
      </c>
      <c r="B135" s="411"/>
      <c r="C135" s="21">
        <v>365400</v>
      </c>
      <c r="D135" s="29" t="s">
        <v>312</v>
      </c>
      <c r="E135" s="453" t="s">
        <v>219</v>
      </c>
      <c r="F135" s="454"/>
      <c r="G135" s="455"/>
      <c r="H135" s="24"/>
      <c r="I135" s="413" t="s">
        <v>326</v>
      </c>
      <c r="J135" s="414"/>
      <c r="K135" s="440"/>
      <c r="L135" s="32">
        <f t="shared" ref="L135" si="44">IF(ISNUMBER(N135),C135*H135*N135,C135*H135)</f>
        <v>0</v>
      </c>
      <c r="N135" s="140"/>
      <c r="P135" s="143"/>
    </row>
    <row r="136" spans="1:16" ht="18.5" thickBot="1" x14ac:dyDescent="0.6">
      <c r="C136" s="49"/>
      <c r="E136" s="71"/>
      <c r="F136" s="102"/>
      <c r="G136" s="72"/>
      <c r="P136" s="96"/>
    </row>
    <row r="137" spans="1:16" ht="18.5" thickBot="1" x14ac:dyDescent="0.6">
      <c r="A137" s="420" t="s">
        <v>220</v>
      </c>
      <c r="B137" s="420"/>
      <c r="C137" s="21">
        <v>49700</v>
      </c>
      <c r="D137" s="29" t="s">
        <v>312</v>
      </c>
      <c r="E137" s="453" t="s">
        <v>219</v>
      </c>
      <c r="F137" s="454"/>
      <c r="G137" s="455"/>
      <c r="H137" s="24"/>
      <c r="I137" s="413" t="s">
        <v>326</v>
      </c>
      <c r="J137" s="414"/>
      <c r="K137" s="440"/>
      <c r="L137" s="32">
        <f t="shared" ref="L137" si="45">IF(ISNUMBER(N137),C137*H137*N137,C137*H137)</f>
        <v>0</v>
      </c>
      <c r="N137" s="140"/>
      <c r="P137" s="143"/>
    </row>
    <row r="138" spans="1:16" ht="18.5" thickBot="1" x14ac:dyDescent="0.6">
      <c r="C138" s="49"/>
      <c r="E138" s="71"/>
      <c r="F138" s="102"/>
      <c r="G138" s="72"/>
      <c r="P138" s="96"/>
    </row>
    <row r="139" spans="1:16" ht="18.5" thickBot="1" x14ac:dyDescent="0.6">
      <c r="A139" s="420" t="s">
        <v>221</v>
      </c>
      <c r="B139" s="420"/>
      <c r="C139" s="21">
        <v>412200</v>
      </c>
      <c r="D139" s="29" t="s">
        <v>312</v>
      </c>
      <c r="E139" s="453" t="s">
        <v>219</v>
      </c>
      <c r="F139" s="454"/>
      <c r="G139" s="455"/>
      <c r="H139" s="24"/>
      <c r="I139" s="413" t="s">
        <v>326</v>
      </c>
      <c r="J139" s="414"/>
      <c r="K139" s="440"/>
      <c r="L139" s="32">
        <f t="shared" ref="L139" si="46">IF(ISNUMBER(N139),C139*H139*N139,C139*H139)</f>
        <v>0</v>
      </c>
      <c r="N139" s="140"/>
      <c r="P139" s="143"/>
    </row>
    <row r="140" spans="1:16" ht="18.5" thickBot="1" x14ac:dyDescent="0.6">
      <c r="C140" s="49"/>
      <c r="E140" s="71"/>
      <c r="F140" s="102"/>
      <c r="G140" s="72"/>
      <c r="P140" s="96"/>
    </row>
    <row r="141" spans="1:16" ht="28.5" customHeight="1" thickBot="1" x14ac:dyDescent="0.6">
      <c r="A141" s="411" t="s">
        <v>222</v>
      </c>
      <c r="B141" s="411"/>
      <c r="C141" s="21">
        <v>789800</v>
      </c>
      <c r="D141" s="29" t="s">
        <v>312</v>
      </c>
      <c r="E141" s="453" t="s">
        <v>219</v>
      </c>
      <c r="F141" s="454"/>
      <c r="G141" s="455"/>
      <c r="H141" s="24"/>
      <c r="I141" s="413" t="s">
        <v>326</v>
      </c>
      <c r="J141" s="414"/>
      <c r="K141" s="440"/>
      <c r="L141" s="32">
        <f t="shared" ref="L141" si="47">IF(ISNUMBER(N141),C141*H141*N141,C141*H141)</f>
        <v>0</v>
      </c>
      <c r="N141" s="140"/>
      <c r="P141" s="143"/>
    </row>
    <row r="142" spans="1:16" ht="18.5" thickBot="1" x14ac:dyDescent="0.6">
      <c r="C142" s="49"/>
      <c r="E142" s="71"/>
      <c r="F142" s="102"/>
      <c r="G142" s="72"/>
      <c r="P142" s="96"/>
    </row>
    <row r="143" spans="1:16" ht="18.5" thickBot="1" x14ac:dyDescent="0.6">
      <c r="A143" s="420" t="s">
        <v>223</v>
      </c>
      <c r="B143" s="420"/>
      <c r="C143" s="21">
        <v>88600</v>
      </c>
      <c r="D143" s="29" t="s">
        <v>312</v>
      </c>
      <c r="E143" s="453" t="s">
        <v>219</v>
      </c>
      <c r="F143" s="454"/>
      <c r="G143" s="455"/>
      <c r="H143" s="24"/>
      <c r="I143" s="413" t="s">
        <v>326</v>
      </c>
      <c r="J143" s="414"/>
      <c r="K143" s="440"/>
      <c r="L143" s="32">
        <f t="shared" ref="L143" si="48">IF(ISNUMBER(N143),C143*H143*N143,C143*H143)</f>
        <v>0</v>
      </c>
      <c r="N143" s="140"/>
      <c r="P143" s="143"/>
    </row>
    <row r="144" spans="1:16" ht="18.5" thickBot="1" x14ac:dyDescent="0.6">
      <c r="C144" s="49"/>
      <c r="E144" s="71"/>
      <c r="F144" s="102"/>
      <c r="G144" s="72"/>
      <c r="P144" s="96"/>
    </row>
    <row r="145" spans="1:16" ht="18.5" thickBot="1" x14ac:dyDescent="0.6">
      <c r="A145" s="410" t="s">
        <v>224</v>
      </c>
      <c r="B145" s="17" t="s">
        <v>224</v>
      </c>
      <c r="C145" s="21">
        <v>425500</v>
      </c>
      <c r="D145" s="29" t="s">
        <v>312</v>
      </c>
      <c r="E145" s="467" t="s">
        <v>320</v>
      </c>
      <c r="F145" s="468"/>
      <c r="G145" s="469"/>
      <c r="H145" s="24"/>
      <c r="I145" s="413" t="s">
        <v>328</v>
      </c>
      <c r="J145" s="414"/>
      <c r="K145" s="440"/>
      <c r="L145" s="32">
        <f t="shared" ref="L145" si="49">IF(ISNUMBER(N145),C145*H145*N145,C145*H145)</f>
        <v>0</v>
      </c>
      <c r="N145" s="140"/>
      <c r="P145" s="143"/>
    </row>
    <row r="146" spans="1:16" ht="18.5" thickBot="1" x14ac:dyDescent="0.6">
      <c r="A146" s="410"/>
      <c r="C146" s="49"/>
      <c r="E146" s="71"/>
      <c r="F146" s="102"/>
      <c r="G146" s="72"/>
      <c r="P146" s="96"/>
    </row>
    <row r="147" spans="1:16" ht="18.5" thickBot="1" x14ac:dyDescent="0.6">
      <c r="A147" s="410"/>
      <c r="B147" s="17" t="s">
        <v>225</v>
      </c>
      <c r="C147" s="21">
        <v>37600</v>
      </c>
      <c r="D147" s="29" t="s">
        <v>312</v>
      </c>
      <c r="E147" s="467" t="s">
        <v>320</v>
      </c>
      <c r="F147" s="468"/>
      <c r="G147" s="469"/>
      <c r="H147" s="24"/>
      <c r="I147" s="413" t="s">
        <v>328</v>
      </c>
      <c r="J147" s="414"/>
      <c r="K147" s="440"/>
      <c r="L147" s="32">
        <f t="shared" ref="L147" si="50">IF(ISNUMBER(N147),C147*H147*N147,C147*H147)</f>
        <v>0</v>
      </c>
      <c r="N147" s="140"/>
      <c r="P147" s="143"/>
    </row>
    <row r="148" spans="1:16" ht="18.5" thickBot="1" x14ac:dyDescent="0.6">
      <c r="A148" s="410"/>
      <c r="C148" s="49"/>
      <c r="E148" s="71"/>
      <c r="F148" s="102"/>
      <c r="G148" s="72"/>
      <c r="P148" s="96"/>
    </row>
    <row r="149" spans="1:16" ht="18.5" thickBot="1" x14ac:dyDescent="0.6">
      <c r="A149" s="410"/>
      <c r="B149" s="17" t="s">
        <v>226</v>
      </c>
      <c r="C149" s="21">
        <v>55500</v>
      </c>
      <c r="D149" s="29" t="s">
        <v>312</v>
      </c>
      <c r="E149" s="467" t="s">
        <v>320</v>
      </c>
      <c r="F149" s="468"/>
      <c r="G149" s="469"/>
      <c r="H149" s="24"/>
      <c r="I149" s="413" t="s">
        <v>328</v>
      </c>
      <c r="J149" s="414"/>
      <c r="K149" s="440"/>
      <c r="L149" s="32">
        <f t="shared" ref="L149" si="51">IF(ISNUMBER(N149),C149*H149*N149,C149*H149)</f>
        <v>0</v>
      </c>
      <c r="N149" s="140"/>
      <c r="P149" s="143"/>
    </row>
    <row r="150" spans="1:16" ht="18.5" thickBot="1" x14ac:dyDescent="0.6">
      <c r="A150" s="410"/>
      <c r="C150" s="49"/>
      <c r="E150" s="71"/>
      <c r="F150" s="102"/>
      <c r="G150" s="72"/>
      <c r="P150" s="96"/>
    </row>
    <row r="151" spans="1:16" ht="18.5" thickBot="1" x14ac:dyDescent="0.6">
      <c r="A151" s="410"/>
      <c r="B151" s="17" t="s">
        <v>227</v>
      </c>
      <c r="C151" s="21">
        <v>27800</v>
      </c>
      <c r="D151" s="29" t="s">
        <v>312</v>
      </c>
      <c r="E151" s="467" t="s">
        <v>320</v>
      </c>
      <c r="F151" s="468"/>
      <c r="G151" s="469"/>
      <c r="H151" s="24"/>
      <c r="I151" s="413" t="s">
        <v>328</v>
      </c>
      <c r="J151" s="414"/>
      <c r="K151" s="440"/>
      <c r="L151" s="32">
        <f t="shared" ref="L151" si="52">IF(ISNUMBER(N151),C151*H151*N151,C151*H151)</f>
        <v>0</v>
      </c>
      <c r="N151" s="140"/>
      <c r="P151" s="143"/>
    </row>
    <row r="152" spans="1:16" ht="18.5" thickBot="1" x14ac:dyDescent="0.6">
      <c r="A152" s="410"/>
      <c r="C152" s="49"/>
      <c r="E152" s="71"/>
      <c r="F152" s="102"/>
      <c r="G152" s="72"/>
      <c r="P152" s="96"/>
    </row>
    <row r="153" spans="1:16" ht="18.5" thickBot="1" x14ac:dyDescent="0.6">
      <c r="A153" s="410"/>
      <c r="B153" s="17" t="s">
        <v>228</v>
      </c>
      <c r="C153" s="21">
        <v>9000</v>
      </c>
      <c r="D153" s="29" t="s">
        <v>312</v>
      </c>
      <c r="E153" s="467" t="s">
        <v>320</v>
      </c>
      <c r="F153" s="468"/>
      <c r="G153" s="469"/>
      <c r="H153" s="24"/>
      <c r="I153" s="413" t="s">
        <v>328</v>
      </c>
      <c r="J153" s="414"/>
      <c r="K153" s="440"/>
      <c r="L153" s="32">
        <f t="shared" ref="L153" si="53">IF(ISNUMBER(N153),C153*H153*N153,C153*H153)</f>
        <v>0</v>
      </c>
      <c r="N153" s="140"/>
      <c r="P153" s="143"/>
    </row>
    <row r="154" spans="1:16" ht="18.5" thickBot="1" x14ac:dyDescent="0.6">
      <c r="A154" s="410"/>
      <c r="C154" s="49"/>
      <c r="E154" s="71"/>
      <c r="F154" s="102"/>
      <c r="G154" s="72"/>
      <c r="P154" s="96"/>
    </row>
    <row r="155" spans="1:16" ht="18.5" thickBot="1" x14ac:dyDescent="0.6">
      <c r="A155" s="410"/>
      <c r="B155" s="17" t="s">
        <v>229</v>
      </c>
      <c r="C155" s="21">
        <v>106800</v>
      </c>
      <c r="D155" s="29" t="s">
        <v>312</v>
      </c>
      <c r="E155" s="460" t="s">
        <v>230</v>
      </c>
      <c r="F155" s="461"/>
      <c r="G155" s="462"/>
      <c r="H155" s="24"/>
      <c r="I155" s="413" t="s">
        <v>329</v>
      </c>
      <c r="J155" s="414"/>
      <c r="K155" s="440"/>
      <c r="L155" s="32">
        <f t="shared" ref="L155" si="54">IF(ISNUMBER(N155),C155*H155*N155,C155*H155)</f>
        <v>0</v>
      </c>
      <c r="N155" s="140"/>
      <c r="P155" s="143"/>
    </row>
    <row r="156" spans="1:16" ht="18.5" thickBot="1" x14ac:dyDescent="0.6"/>
    <row r="157" spans="1:16" ht="19" thickTop="1" thickBot="1" x14ac:dyDescent="0.6">
      <c r="K157" s="107" t="s">
        <v>340</v>
      </c>
      <c r="L157" s="108">
        <f>L115+L117+L119+L121+L123+L125+L127+L129+L131+L133+L135+L137+L139+L141+L143+L145+L147+L149+L151+L153+L155</f>
        <v>0</v>
      </c>
    </row>
    <row r="158" spans="1:16" ht="19" thickTop="1" thickBot="1" x14ac:dyDescent="0.6"/>
    <row r="159" spans="1:16" ht="18.5" thickBot="1" x14ac:dyDescent="0.6">
      <c r="A159" s="130" t="s">
        <v>404</v>
      </c>
      <c r="B159" s="131"/>
      <c r="C159" s="131"/>
      <c r="D159" s="131"/>
      <c r="E159" s="131"/>
      <c r="K159" s="158" t="s">
        <v>377</v>
      </c>
      <c r="L159" s="34"/>
    </row>
    <row r="160" spans="1:16" ht="18.5" thickBot="1" x14ac:dyDescent="0.6"/>
    <row r="161" spans="1:12" ht="18" customHeight="1" x14ac:dyDescent="0.55000000000000004">
      <c r="A161" s="393" t="s">
        <v>356</v>
      </c>
      <c r="B161" s="431"/>
      <c r="C161" s="431"/>
      <c r="D161" s="431"/>
      <c r="E161" s="431"/>
      <c r="F161" s="431"/>
      <c r="G161" s="432"/>
      <c r="H161" s="14"/>
      <c r="I161" s="14"/>
      <c r="K161" s="445" t="s">
        <v>166</v>
      </c>
      <c r="L161" s="445"/>
    </row>
    <row r="162" spans="1:12" x14ac:dyDescent="0.55000000000000004">
      <c r="A162" s="446"/>
      <c r="B162" s="447"/>
      <c r="C162" s="447"/>
      <c r="D162" s="447"/>
      <c r="E162" s="447"/>
      <c r="F162" s="447"/>
      <c r="G162" s="448"/>
      <c r="K162" s="445"/>
      <c r="L162" s="445"/>
    </row>
    <row r="163" spans="1:12" ht="18.5" thickBot="1" x14ac:dyDescent="0.6">
      <c r="A163" s="433"/>
      <c r="B163" s="434"/>
      <c r="C163" s="434"/>
      <c r="D163" s="434"/>
      <c r="E163" s="434"/>
      <c r="F163" s="434"/>
      <c r="G163" s="435"/>
    </row>
  </sheetData>
  <mergeCells count="134">
    <mergeCell ref="A6:H6"/>
    <mergeCell ref="L79:L80"/>
    <mergeCell ref="N7:N8"/>
    <mergeCell ref="N112:N113"/>
    <mergeCell ref="I104:J105"/>
    <mergeCell ref="E113:G113"/>
    <mergeCell ref="E26:F26"/>
    <mergeCell ref="E24:F24"/>
    <mergeCell ref="E20:F20"/>
    <mergeCell ref="E22:F22"/>
    <mergeCell ref="A72:G73"/>
    <mergeCell ref="A104:G105"/>
    <mergeCell ref="E18:F18"/>
    <mergeCell ref="E50:F50"/>
    <mergeCell ref="E48:F48"/>
    <mergeCell ref="E46:F46"/>
    <mergeCell ref="E147:G147"/>
    <mergeCell ref="E149:G149"/>
    <mergeCell ref="E151:G151"/>
    <mergeCell ref="E153:G153"/>
    <mergeCell ref="E155:G155"/>
    <mergeCell ref="E135:G135"/>
    <mergeCell ref="E137:G137"/>
    <mergeCell ref="E139:G139"/>
    <mergeCell ref="E141:G141"/>
    <mergeCell ref="E143:G143"/>
    <mergeCell ref="E145:G145"/>
    <mergeCell ref="E129:G129"/>
    <mergeCell ref="E8:G8"/>
    <mergeCell ref="E80:G80"/>
    <mergeCell ref="E54:F54"/>
    <mergeCell ref="E56:F56"/>
    <mergeCell ref="E58:F58"/>
    <mergeCell ref="E60:F60"/>
    <mergeCell ref="E62:F62"/>
    <mergeCell ref="E34:F34"/>
    <mergeCell ref="E32:F32"/>
    <mergeCell ref="E30:F30"/>
    <mergeCell ref="E28:F28"/>
    <mergeCell ref="E52:F52"/>
    <mergeCell ref="E44:F44"/>
    <mergeCell ref="E42:F42"/>
    <mergeCell ref="E40:F40"/>
    <mergeCell ref="E38:F38"/>
    <mergeCell ref="E36:F36"/>
    <mergeCell ref="E10:F10"/>
    <mergeCell ref="E12:F12"/>
    <mergeCell ref="E14:F14"/>
    <mergeCell ref="I143:K143"/>
    <mergeCell ref="A82:A88"/>
    <mergeCell ref="A90:A98"/>
    <mergeCell ref="E82:G82"/>
    <mergeCell ref="E90:G90"/>
    <mergeCell ref="E64:F64"/>
    <mergeCell ref="E66:F66"/>
    <mergeCell ref="E125:G125"/>
    <mergeCell ref="E123:G123"/>
    <mergeCell ref="E121:G121"/>
    <mergeCell ref="E119:G119"/>
    <mergeCell ref="E117:G117"/>
    <mergeCell ref="E88:G88"/>
    <mergeCell ref="E86:G86"/>
    <mergeCell ref="E84:G84"/>
    <mergeCell ref="E98:G98"/>
    <mergeCell ref="E96:G96"/>
    <mergeCell ref="E94:G94"/>
    <mergeCell ref="E92:G92"/>
    <mergeCell ref="J72:K73"/>
    <mergeCell ref="E127:G127"/>
    <mergeCell ref="E115:G115"/>
    <mergeCell ref="E133:G133"/>
    <mergeCell ref="E131:G131"/>
    <mergeCell ref="A133:B133"/>
    <mergeCell ref="A135:B135"/>
    <mergeCell ref="A137:B137"/>
    <mergeCell ref="A139:B139"/>
    <mergeCell ref="A141:B141"/>
    <mergeCell ref="A143:B143"/>
    <mergeCell ref="B54:B60"/>
    <mergeCell ref="B62:B66"/>
    <mergeCell ref="A131:B131"/>
    <mergeCell ref="A113:B113"/>
    <mergeCell ref="A115:A123"/>
    <mergeCell ref="A125:B125"/>
    <mergeCell ref="A127:B127"/>
    <mergeCell ref="A129:B129"/>
    <mergeCell ref="K161:L162"/>
    <mergeCell ref="A161:G163"/>
    <mergeCell ref="A10:A16"/>
    <mergeCell ref="B10:C10"/>
    <mergeCell ref="B12:B14"/>
    <mergeCell ref="B16:C16"/>
    <mergeCell ref="A8:C8"/>
    <mergeCell ref="I145:K145"/>
    <mergeCell ref="I147:K147"/>
    <mergeCell ref="I149:K149"/>
    <mergeCell ref="I133:K133"/>
    <mergeCell ref="I135:K135"/>
    <mergeCell ref="I137:K137"/>
    <mergeCell ref="I139:K139"/>
    <mergeCell ref="I141:K141"/>
    <mergeCell ref="A42:C42"/>
    <mergeCell ref="A44:C44"/>
    <mergeCell ref="A46:A48"/>
    <mergeCell ref="B46:C46"/>
    <mergeCell ref="B48:C48"/>
    <mergeCell ref="A38:A40"/>
    <mergeCell ref="B38:C38"/>
    <mergeCell ref="B40:C40"/>
    <mergeCell ref="E16:F16"/>
    <mergeCell ref="A3:J3"/>
    <mergeCell ref="I151:K151"/>
    <mergeCell ref="I153:K153"/>
    <mergeCell ref="I155:K155"/>
    <mergeCell ref="I125:K125"/>
    <mergeCell ref="I127:K127"/>
    <mergeCell ref="I129:K129"/>
    <mergeCell ref="I131:K131"/>
    <mergeCell ref="A78:G78"/>
    <mergeCell ref="A111:H111"/>
    <mergeCell ref="A110:H110"/>
    <mergeCell ref="A18:C18"/>
    <mergeCell ref="A20:C20"/>
    <mergeCell ref="A22:A30"/>
    <mergeCell ref="B22:C22"/>
    <mergeCell ref="B24:B26"/>
    <mergeCell ref="B28:B30"/>
    <mergeCell ref="A32:A34"/>
    <mergeCell ref="B32:C32"/>
    <mergeCell ref="B34:C34"/>
    <mergeCell ref="A36:C36"/>
    <mergeCell ref="A50:A66"/>
    <mergeCell ref="B50:B52"/>
    <mergeCell ref="A145:A155"/>
  </mergeCells>
  <phoneticPr fontId="18"/>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1C27C-EE07-47AA-A81E-01412138AACC}">
  <sheetPr codeName="Sheet7"/>
  <dimension ref="A2:Q163"/>
  <sheetViews>
    <sheetView showZeros="0" zoomScale="115" zoomScaleNormal="115" workbookViewId="0">
      <selection activeCell="H123" sqref="H123"/>
    </sheetView>
  </sheetViews>
  <sheetFormatPr defaultRowHeight="18" x14ac:dyDescent="0.55000000000000004"/>
  <cols>
    <col min="1" max="1" width="11.58203125" customWidth="1"/>
    <col min="2" max="2" width="23.75" customWidth="1"/>
    <col min="3" max="3" width="27.9140625" customWidth="1"/>
    <col min="4" max="4" width="3.33203125" customWidth="1"/>
    <col min="5" max="6" width="13.33203125" customWidth="1"/>
    <col min="7" max="7" width="3.33203125" customWidth="1"/>
    <col min="8" max="8" width="13.4140625" customWidth="1"/>
    <col min="9" max="9" width="10.9140625" customWidth="1"/>
    <col min="10" max="11" width="10.08203125" style="30" customWidth="1"/>
    <col min="12" max="12" width="11.6640625" style="30" customWidth="1"/>
    <col min="13" max="13" width="6.6640625" customWidth="1"/>
    <col min="14" max="14" width="11.6640625" customWidth="1"/>
    <col min="16" max="16" width="11.6640625" customWidth="1"/>
  </cols>
  <sheetData>
    <row r="2" spans="1:16" ht="25" customHeight="1" x14ac:dyDescent="0.55000000000000004">
      <c r="A2" s="58" t="s">
        <v>244</v>
      </c>
      <c r="B2" s="58"/>
      <c r="C2" s="1"/>
      <c r="D2" s="1"/>
      <c r="E2" s="1"/>
      <c r="F2" s="1"/>
      <c r="G2" s="1"/>
    </row>
    <row r="3" spans="1:16" ht="24.5" customHeight="1" x14ac:dyDescent="0.55000000000000004">
      <c r="A3" s="480" t="s">
        <v>339</v>
      </c>
      <c r="B3" s="438"/>
      <c r="C3" s="438"/>
      <c r="D3" s="438"/>
      <c r="E3" s="438"/>
      <c r="F3" s="438"/>
      <c r="G3" s="438"/>
      <c r="H3" s="438"/>
      <c r="I3" s="438"/>
      <c r="J3" s="439"/>
    </row>
    <row r="4" spans="1:16" x14ac:dyDescent="0.55000000000000004">
      <c r="A4" s="92"/>
      <c r="B4" s="92"/>
      <c r="C4" s="1"/>
      <c r="D4" s="1"/>
      <c r="E4" s="1"/>
      <c r="F4" s="1"/>
      <c r="G4" s="1"/>
    </row>
    <row r="5" spans="1:16" x14ac:dyDescent="0.55000000000000004">
      <c r="A5" s="130" t="s">
        <v>363</v>
      </c>
      <c r="B5" s="130"/>
      <c r="C5" s="130"/>
      <c r="D5" s="130"/>
      <c r="E5" s="130"/>
      <c r="F5" s="130"/>
      <c r="G5" s="130"/>
      <c r="H5" s="131"/>
      <c r="I5" s="131"/>
      <c r="J5" s="133"/>
    </row>
    <row r="6" spans="1:16" ht="72" customHeight="1" x14ac:dyDescent="0.55000000000000004">
      <c r="A6" s="390" t="s">
        <v>418</v>
      </c>
      <c r="B6" s="421"/>
      <c r="C6" s="421"/>
      <c r="D6" s="421"/>
      <c r="E6" s="421"/>
      <c r="F6" s="421"/>
      <c r="G6" s="421"/>
      <c r="H6" s="422"/>
    </row>
    <row r="7" spans="1:16" ht="18.5" thickBot="1" x14ac:dyDescent="0.6">
      <c r="N7" s="470" t="s">
        <v>423</v>
      </c>
      <c r="O7" s="175"/>
      <c r="P7" s="172"/>
    </row>
    <row r="8" spans="1:16" x14ac:dyDescent="0.55000000000000004">
      <c r="A8" s="450" t="s">
        <v>332</v>
      </c>
      <c r="B8" s="450"/>
      <c r="C8" s="450"/>
      <c r="D8" s="90"/>
      <c r="E8" s="450" t="s">
        <v>149</v>
      </c>
      <c r="F8" s="450"/>
      <c r="G8" s="463"/>
      <c r="H8" s="60" t="s">
        <v>150</v>
      </c>
      <c r="I8" s="3"/>
      <c r="N8" s="471"/>
      <c r="O8" s="176"/>
      <c r="P8" s="173"/>
    </row>
    <row r="9" spans="1:16" s="84" customFormat="1" ht="18.5" thickBot="1" x14ac:dyDescent="0.6">
      <c r="A9" s="137"/>
      <c r="B9" s="137"/>
      <c r="C9" s="137"/>
      <c r="D9" s="137"/>
      <c r="E9" s="137"/>
      <c r="F9" s="137"/>
      <c r="G9" s="141"/>
      <c r="H9" s="138"/>
      <c r="I9" s="137"/>
      <c r="J9" s="151"/>
      <c r="K9" s="151"/>
      <c r="L9" s="151"/>
      <c r="N9"/>
      <c r="O9" s="96"/>
      <c r="P9" s="96"/>
    </row>
    <row r="10" spans="1:16" ht="27" customHeight="1" thickBot="1" x14ac:dyDescent="0.6">
      <c r="A10" s="449" t="s">
        <v>245</v>
      </c>
      <c r="B10" s="411" t="s">
        <v>246</v>
      </c>
      <c r="C10" s="411"/>
      <c r="D10" s="88"/>
      <c r="E10" s="451">
        <v>20900</v>
      </c>
      <c r="F10" s="451"/>
      <c r="G10" s="29" t="s">
        <v>312</v>
      </c>
      <c r="H10" s="41" t="s">
        <v>174</v>
      </c>
      <c r="I10" s="24"/>
      <c r="J10" s="106" t="s">
        <v>319</v>
      </c>
      <c r="K10" s="32">
        <f>IF(ISNUMBER(N10),E10*I10*N10,E10*I10)</f>
        <v>0</v>
      </c>
      <c r="N10" s="140"/>
      <c r="O10" s="150"/>
      <c r="P10" s="143"/>
    </row>
    <row r="11" spans="1:16" ht="13.5" customHeight="1" thickBot="1" x14ac:dyDescent="0.6">
      <c r="A11" s="449"/>
      <c r="B11" s="87"/>
      <c r="C11" s="87"/>
      <c r="D11" s="87"/>
      <c r="E11" s="43"/>
      <c r="F11" s="43"/>
      <c r="H11" s="40"/>
      <c r="O11" s="96"/>
      <c r="P11" s="96"/>
    </row>
    <row r="12" spans="1:16" ht="26.5" thickBot="1" x14ac:dyDescent="0.6">
      <c r="A12" s="449"/>
      <c r="B12" s="410" t="s">
        <v>247</v>
      </c>
      <c r="C12" s="18" t="s">
        <v>248</v>
      </c>
      <c r="D12" s="18"/>
      <c r="E12" s="451">
        <v>7800</v>
      </c>
      <c r="F12" s="451"/>
      <c r="G12" s="29" t="s">
        <v>312</v>
      </c>
      <c r="H12" s="41" t="s">
        <v>174</v>
      </c>
      <c r="I12" s="24"/>
      <c r="J12" s="106" t="s">
        <v>319</v>
      </c>
      <c r="K12" s="32">
        <f t="shared" ref="K12" si="0">IF(ISNUMBER(N12),E12*I12*N12,E12*I12)</f>
        <v>0</v>
      </c>
      <c r="N12" s="140"/>
      <c r="O12" s="150"/>
      <c r="P12" s="143"/>
    </row>
    <row r="13" spans="1:16" ht="18.5" thickBot="1" x14ac:dyDescent="0.6">
      <c r="A13" s="449"/>
      <c r="B13" s="410"/>
      <c r="C13" s="14"/>
      <c r="D13" s="14"/>
      <c r="E13" s="43"/>
      <c r="F13" s="43"/>
      <c r="H13" s="61"/>
      <c r="O13" s="96"/>
      <c r="P13" s="96"/>
    </row>
    <row r="14" spans="1:16" ht="18.5" thickBot="1" x14ac:dyDescent="0.6">
      <c r="A14" s="449"/>
      <c r="B14" s="410"/>
      <c r="C14" s="17" t="s">
        <v>249</v>
      </c>
      <c r="D14" s="17"/>
      <c r="E14" s="451">
        <v>5900</v>
      </c>
      <c r="F14" s="451"/>
      <c r="G14" s="29" t="s">
        <v>312</v>
      </c>
      <c r="H14" s="41" t="s">
        <v>172</v>
      </c>
      <c r="I14" s="24"/>
      <c r="J14" s="106" t="s">
        <v>321</v>
      </c>
      <c r="K14" s="32">
        <f t="shared" ref="K14" si="1">IF(ISNUMBER(N14),E14*I14*N14,E14*I14)</f>
        <v>0</v>
      </c>
      <c r="N14" s="140"/>
      <c r="O14" s="150"/>
      <c r="P14" s="143"/>
    </row>
    <row r="15" spans="1:16" ht="18.5" thickBot="1" x14ac:dyDescent="0.6">
      <c r="A15" s="449"/>
      <c r="B15" s="87"/>
      <c r="C15" s="1"/>
      <c r="D15" s="1"/>
      <c r="E15" s="43"/>
      <c r="F15" s="43"/>
      <c r="H15" s="40"/>
      <c r="O15" s="96"/>
      <c r="P15" s="96"/>
    </row>
    <row r="16" spans="1:16" ht="18.5" thickBot="1" x14ac:dyDescent="0.6">
      <c r="A16" s="449"/>
      <c r="B16" s="420" t="s">
        <v>250</v>
      </c>
      <c r="C16" s="420"/>
      <c r="D16" s="89"/>
      <c r="E16" s="451">
        <v>47400</v>
      </c>
      <c r="F16" s="451"/>
      <c r="G16" s="29" t="s">
        <v>312</v>
      </c>
      <c r="H16" s="41" t="s">
        <v>251</v>
      </c>
      <c r="I16" s="24"/>
      <c r="J16" s="106" t="s">
        <v>319</v>
      </c>
      <c r="K16" s="32">
        <f t="shared" ref="K16" si="2">IF(ISNUMBER(N16),E16*I16*N16,E16*I16)</f>
        <v>0</v>
      </c>
      <c r="N16" s="140"/>
      <c r="O16" s="150"/>
      <c r="P16" s="143"/>
    </row>
    <row r="17" spans="1:16" ht="18.5" thickBot="1" x14ac:dyDescent="0.6">
      <c r="E17" s="43"/>
      <c r="F17" s="43"/>
      <c r="H17" s="40"/>
      <c r="O17" s="96"/>
      <c r="P17" s="96"/>
    </row>
    <row r="18" spans="1:16" ht="18.5" thickBot="1" x14ac:dyDescent="0.6">
      <c r="A18" s="420" t="s">
        <v>252</v>
      </c>
      <c r="B18" s="420"/>
      <c r="C18" s="420"/>
      <c r="D18" s="89"/>
      <c r="E18" s="451">
        <v>18300</v>
      </c>
      <c r="F18" s="451"/>
      <c r="G18" s="29" t="s">
        <v>312</v>
      </c>
      <c r="H18" s="41" t="s">
        <v>174</v>
      </c>
      <c r="I18" s="24"/>
      <c r="J18" s="106" t="s">
        <v>319</v>
      </c>
      <c r="K18" s="32">
        <f t="shared" ref="K18" si="3">IF(ISNUMBER(N18),E18*I18*N18,E18*I18)</f>
        <v>0</v>
      </c>
      <c r="N18" s="140"/>
      <c r="O18" s="150"/>
      <c r="P18" s="143"/>
    </row>
    <row r="19" spans="1:16" ht="18.5" thickBot="1" x14ac:dyDescent="0.6">
      <c r="E19" s="43"/>
      <c r="F19" s="43"/>
      <c r="H19" s="40"/>
      <c r="O19" s="96"/>
      <c r="P19" s="96"/>
    </row>
    <row r="20" spans="1:16" ht="18.5" thickBot="1" x14ac:dyDescent="0.6">
      <c r="A20" s="420" t="s">
        <v>253</v>
      </c>
      <c r="B20" s="420"/>
      <c r="C20" s="420"/>
      <c r="D20" s="89"/>
      <c r="E20" s="451">
        <v>14200</v>
      </c>
      <c r="F20" s="451"/>
      <c r="G20" s="29" t="s">
        <v>312</v>
      </c>
      <c r="H20" s="41" t="s">
        <v>172</v>
      </c>
      <c r="I20" s="24"/>
      <c r="J20" s="106" t="s">
        <v>321</v>
      </c>
      <c r="K20" s="32">
        <f t="shared" ref="K20" si="4">IF(ISNUMBER(N20),E20*I20*N20,E20*I20)</f>
        <v>0</v>
      </c>
      <c r="N20" s="140"/>
      <c r="O20" s="150"/>
      <c r="P20" s="143"/>
    </row>
    <row r="21" spans="1:16" ht="18.5" thickBot="1" x14ac:dyDescent="0.6">
      <c r="E21" s="43"/>
      <c r="F21" s="43"/>
      <c r="H21" s="40"/>
      <c r="I21" s="1"/>
      <c r="O21" s="96"/>
      <c r="P21" s="96"/>
    </row>
    <row r="22" spans="1:16" ht="40.5" customHeight="1" thickBot="1" x14ac:dyDescent="0.6">
      <c r="A22" s="444" t="s">
        <v>254</v>
      </c>
      <c r="B22" s="411" t="s">
        <v>255</v>
      </c>
      <c r="C22" s="411"/>
      <c r="D22" s="88"/>
      <c r="E22" s="451">
        <v>896900</v>
      </c>
      <c r="F22" s="451"/>
      <c r="G22" s="29" t="s">
        <v>312</v>
      </c>
      <c r="H22" s="41" t="s">
        <v>174</v>
      </c>
      <c r="I22" s="24"/>
      <c r="J22" s="106" t="s">
        <v>319</v>
      </c>
      <c r="K22" s="32">
        <f t="shared" ref="K22" si="5">IF(ISNUMBER(N22),E22*I22*N22,E22*I22)</f>
        <v>0</v>
      </c>
      <c r="N22" s="140"/>
      <c r="O22" s="150"/>
      <c r="P22" s="143"/>
    </row>
    <row r="23" spans="1:16" ht="18.5" thickBot="1" x14ac:dyDescent="0.6">
      <c r="A23" s="444"/>
      <c r="E23" s="43"/>
      <c r="F23" s="43"/>
      <c r="H23" s="40"/>
      <c r="O23" s="96"/>
      <c r="P23" s="96"/>
    </row>
    <row r="24" spans="1:16" ht="26.5" thickBot="1" x14ac:dyDescent="0.6">
      <c r="A24" s="444"/>
      <c r="B24" s="410" t="s">
        <v>256</v>
      </c>
      <c r="C24" s="88" t="s">
        <v>257</v>
      </c>
      <c r="D24" s="88"/>
      <c r="E24" s="451">
        <v>12800</v>
      </c>
      <c r="F24" s="451"/>
      <c r="G24" s="29" t="s">
        <v>312</v>
      </c>
      <c r="H24" s="41" t="s">
        <v>172</v>
      </c>
      <c r="I24" s="24"/>
      <c r="J24" s="106" t="s">
        <v>321</v>
      </c>
      <c r="K24" s="32">
        <f t="shared" ref="K24" si="6">IF(ISNUMBER(N24),E24*I24*N24,E24*I24)</f>
        <v>0</v>
      </c>
      <c r="N24" s="140"/>
      <c r="O24" s="150"/>
      <c r="P24" s="143"/>
    </row>
    <row r="25" spans="1:16" ht="18.5" thickBot="1" x14ac:dyDescent="0.6">
      <c r="A25" s="444"/>
      <c r="B25" s="410"/>
      <c r="E25" s="43"/>
      <c r="F25" s="43"/>
      <c r="H25" s="61"/>
      <c r="O25" s="96"/>
      <c r="P25" s="96"/>
    </row>
    <row r="26" spans="1:16" ht="18.5" thickBot="1" x14ac:dyDescent="0.6">
      <c r="A26" s="444"/>
      <c r="B26" s="410"/>
      <c r="C26" s="17" t="s">
        <v>258</v>
      </c>
      <c r="D26" s="17"/>
      <c r="E26" s="451">
        <v>5400</v>
      </c>
      <c r="F26" s="451"/>
      <c r="G26" s="29" t="s">
        <v>312</v>
      </c>
      <c r="H26" s="41" t="s">
        <v>172</v>
      </c>
      <c r="I26" s="24"/>
      <c r="J26" s="106" t="s">
        <v>321</v>
      </c>
      <c r="K26" s="32">
        <f t="shared" ref="K26" si="7">IF(ISNUMBER(N26),E26*I26*N26,E26*I26)</f>
        <v>0</v>
      </c>
      <c r="N26" s="140"/>
      <c r="O26" s="150"/>
      <c r="P26" s="143"/>
    </row>
    <row r="27" spans="1:16" ht="18.5" thickBot="1" x14ac:dyDescent="0.6">
      <c r="A27" s="444"/>
      <c r="E27" s="43"/>
      <c r="F27" s="43"/>
      <c r="H27" s="61"/>
      <c r="O27" s="96"/>
      <c r="P27" s="96"/>
    </row>
    <row r="28" spans="1:16" ht="26.5" thickBot="1" x14ac:dyDescent="0.6">
      <c r="A28" s="444"/>
      <c r="B28" s="410" t="s">
        <v>259</v>
      </c>
      <c r="C28" s="18" t="s">
        <v>260</v>
      </c>
      <c r="D28" s="18"/>
      <c r="E28" s="451">
        <v>6600</v>
      </c>
      <c r="F28" s="451"/>
      <c r="G28" s="29" t="s">
        <v>312</v>
      </c>
      <c r="H28" s="41" t="s">
        <v>172</v>
      </c>
      <c r="I28" s="24"/>
      <c r="J28" s="106" t="s">
        <v>321</v>
      </c>
      <c r="K28" s="32">
        <f t="shared" ref="K28" si="8">IF(ISNUMBER(N28),E28*I28*N28,E28*I28)</f>
        <v>0</v>
      </c>
      <c r="N28" s="140"/>
      <c r="O28" s="150"/>
      <c r="P28" s="143"/>
    </row>
    <row r="29" spans="1:16" ht="18.5" thickBot="1" x14ac:dyDescent="0.6">
      <c r="A29" s="444"/>
      <c r="B29" s="410"/>
      <c r="E29" s="43"/>
      <c r="F29" s="43"/>
      <c r="H29" s="61"/>
      <c r="O29" s="96"/>
      <c r="P29" s="96"/>
    </row>
    <row r="30" spans="1:16" ht="18.5" thickBot="1" x14ac:dyDescent="0.6">
      <c r="A30" s="444"/>
      <c r="B30" s="410"/>
      <c r="C30" s="17" t="s">
        <v>261</v>
      </c>
      <c r="D30" s="17"/>
      <c r="E30" s="451">
        <v>12000</v>
      </c>
      <c r="F30" s="451"/>
      <c r="G30" s="29" t="s">
        <v>312</v>
      </c>
      <c r="H30" s="41" t="s">
        <v>172</v>
      </c>
      <c r="I30" s="24"/>
      <c r="J30" s="106" t="s">
        <v>321</v>
      </c>
      <c r="K30" s="32">
        <f t="shared" ref="K30" si="9">IF(ISNUMBER(N30),E30*I30*N30,E30*I30)</f>
        <v>0</v>
      </c>
      <c r="N30" s="140"/>
      <c r="O30" s="150"/>
      <c r="P30" s="143"/>
    </row>
    <row r="31" spans="1:16" ht="18.5" thickBot="1" x14ac:dyDescent="0.6">
      <c r="E31" s="43"/>
      <c r="F31" s="43"/>
      <c r="H31" s="40"/>
      <c r="I31" s="1"/>
      <c r="O31" s="96"/>
      <c r="P31" s="96"/>
    </row>
    <row r="32" spans="1:16" ht="18.5" thickBot="1" x14ac:dyDescent="0.6">
      <c r="A32" s="410" t="s">
        <v>262</v>
      </c>
      <c r="B32" s="420" t="s">
        <v>263</v>
      </c>
      <c r="C32" s="420"/>
      <c r="D32" s="89"/>
      <c r="E32" s="451">
        <v>2100</v>
      </c>
      <c r="F32" s="451"/>
      <c r="G32" s="29" t="s">
        <v>312</v>
      </c>
      <c r="H32" s="41" t="s">
        <v>172</v>
      </c>
      <c r="I32" s="24"/>
      <c r="J32" s="106" t="s">
        <v>321</v>
      </c>
      <c r="K32" s="32">
        <f t="shared" ref="K32" si="10">IF(ISNUMBER(N32),E32*I32*N32,E32*I32)</f>
        <v>0</v>
      </c>
      <c r="N32" s="140"/>
      <c r="O32" s="150"/>
      <c r="P32" s="143"/>
    </row>
    <row r="33" spans="1:16" ht="18.5" thickBot="1" x14ac:dyDescent="0.6">
      <c r="A33" s="410"/>
      <c r="E33" s="43"/>
      <c r="F33" s="43"/>
      <c r="H33" s="40"/>
      <c r="O33" s="96"/>
      <c r="P33" s="96"/>
    </row>
    <row r="34" spans="1:16" ht="18.5" thickBot="1" x14ac:dyDescent="0.6">
      <c r="A34" s="410"/>
      <c r="B34" s="420" t="s">
        <v>264</v>
      </c>
      <c r="C34" s="420"/>
      <c r="D34" s="89"/>
      <c r="E34" s="451">
        <v>2400</v>
      </c>
      <c r="F34" s="451"/>
      <c r="G34" s="29" t="s">
        <v>312</v>
      </c>
      <c r="H34" s="41" t="s">
        <v>265</v>
      </c>
      <c r="I34" s="24"/>
      <c r="J34" s="106" t="s">
        <v>322</v>
      </c>
      <c r="K34" s="32">
        <f t="shared" ref="K34" si="11">IF(ISNUMBER(N34),E34*I34*N34,E34*I34)</f>
        <v>0</v>
      </c>
      <c r="N34" s="140"/>
      <c r="O34" s="150"/>
      <c r="P34" s="143"/>
    </row>
    <row r="35" spans="1:16" ht="18.5" thickBot="1" x14ac:dyDescent="0.6">
      <c r="E35" s="43"/>
      <c r="F35" s="43"/>
      <c r="H35" s="40"/>
      <c r="O35" s="96"/>
      <c r="P35" s="96"/>
    </row>
    <row r="36" spans="1:16" ht="18.5" thickBot="1" x14ac:dyDescent="0.6">
      <c r="A36" s="420" t="s">
        <v>266</v>
      </c>
      <c r="B36" s="420"/>
      <c r="C36" s="420"/>
      <c r="D36" s="89"/>
      <c r="E36" s="451">
        <v>2100</v>
      </c>
      <c r="F36" s="451"/>
      <c r="G36" s="29" t="s">
        <v>312</v>
      </c>
      <c r="H36" s="41" t="s">
        <v>172</v>
      </c>
      <c r="I36" s="24"/>
      <c r="J36" s="106" t="s">
        <v>321</v>
      </c>
      <c r="K36" s="32">
        <f t="shared" ref="K36" si="12">IF(ISNUMBER(N36),E36*I36*N36,E36*I36)</f>
        <v>0</v>
      </c>
      <c r="N36" s="140"/>
      <c r="O36" s="150"/>
      <c r="P36" s="143"/>
    </row>
    <row r="37" spans="1:16" ht="18.5" thickBot="1" x14ac:dyDescent="0.6">
      <c r="E37" s="43"/>
      <c r="F37" s="43"/>
      <c r="H37" s="40"/>
      <c r="I37" s="1"/>
      <c r="O37" s="96"/>
      <c r="P37" s="96"/>
    </row>
    <row r="38" spans="1:16" ht="27" customHeight="1" thickBot="1" x14ac:dyDescent="0.6">
      <c r="A38" s="410" t="s">
        <v>267</v>
      </c>
      <c r="B38" s="420" t="s">
        <v>268</v>
      </c>
      <c r="C38" s="420"/>
      <c r="D38" s="89"/>
      <c r="E38" s="451">
        <v>12700</v>
      </c>
      <c r="F38" s="451"/>
      <c r="G38" s="29" t="s">
        <v>312</v>
      </c>
      <c r="H38" s="41" t="s">
        <v>172</v>
      </c>
      <c r="I38" s="24"/>
      <c r="J38" s="106" t="s">
        <v>321</v>
      </c>
      <c r="K38" s="32">
        <f t="shared" ref="K38" si="13">IF(ISNUMBER(N38),E38*I38*N38,E38*I38)</f>
        <v>0</v>
      </c>
      <c r="N38" s="140"/>
      <c r="O38" s="150"/>
      <c r="P38" s="143"/>
    </row>
    <row r="39" spans="1:16" ht="18.5" thickBot="1" x14ac:dyDescent="0.6">
      <c r="A39" s="410"/>
      <c r="E39" s="43"/>
      <c r="F39" s="43"/>
      <c r="H39" s="61"/>
      <c r="O39" s="96"/>
      <c r="P39" s="96"/>
    </row>
    <row r="40" spans="1:16" ht="18.5" thickBot="1" x14ac:dyDescent="0.6">
      <c r="A40" s="410"/>
      <c r="B40" s="420" t="s">
        <v>269</v>
      </c>
      <c r="C40" s="420"/>
      <c r="D40" s="89"/>
      <c r="E40" s="451">
        <v>1300</v>
      </c>
      <c r="F40" s="451"/>
      <c r="G40" s="29" t="s">
        <v>312</v>
      </c>
      <c r="H40" s="41" t="s">
        <v>172</v>
      </c>
      <c r="I40" s="24"/>
      <c r="J40" s="106" t="s">
        <v>321</v>
      </c>
      <c r="K40" s="32">
        <f t="shared" ref="K40" si="14">IF(ISNUMBER(N40),E40*I40*N40,E40*I40)</f>
        <v>0</v>
      </c>
      <c r="N40" s="140"/>
      <c r="O40" s="150"/>
      <c r="P40" s="143"/>
    </row>
    <row r="41" spans="1:16" ht="18.5" thickBot="1" x14ac:dyDescent="0.6">
      <c r="E41" s="43"/>
      <c r="F41" s="43"/>
      <c r="H41" s="40"/>
      <c r="O41" s="96"/>
      <c r="P41" s="96"/>
    </row>
    <row r="42" spans="1:16" ht="18.5" thickBot="1" x14ac:dyDescent="0.6">
      <c r="A42" s="420" t="s">
        <v>270</v>
      </c>
      <c r="B42" s="420"/>
      <c r="C42" s="420"/>
      <c r="D42" s="89"/>
      <c r="E42" s="451">
        <v>27800</v>
      </c>
      <c r="F42" s="451"/>
      <c r="G42" s="29" t="s">
        <v>312</v>
      </c>
      <c r="H42" s="41" t="s">
        <v>174</v>
      </c>
      <c r="I42" s="24"/>
      <c r="J42" s="106" t="s">
        <v>319</v>
      </c>
      <c r="K42" s="32">
        <f t="shared" ref="K42" si="15">IF(ISNUMBER(N42),E42*I42*N42,E42*I42)</f>
        <v>0</v>
      </c>
      <c r="N42" s="140"/>
      <c r="O42" s="150"/>
      <c r="P42" s="143"/>
    </row>
    <row r="43" spans="1:16" ht="18.5" thickBot="1" x14ac:dyDescent="0.6">
      <c r="E43" s="43"/>
      <c r="F43" s="43"/>
      <c r="H43" s="40"/>
      <c r="O43" s="96"/>
      <c r="P43" s="96"/>
    </row>
    <row r="44" spans="1:16" ht="18.5" thickBot="1" x14ac:dyDescent="0.6">
      <c r="A44" s="420" t="s">
        <v>271</v>
      </c>
      <c r="B44" s="420"/>
      <c r="C44" s="420"/>
      <c r="D44" s="89"/>
      <c r="E44" s="451">
        <v>3900</v>
      </c>
      <c r="F44" s="451"/>
      <c r="G44" s="29" t="s">
        <v>312</v>
      </c>
      <c r="H44" s="41" t="s">
        <v>272</v>
      </c>
      <c r="I44" s="24"/>
      <c r="J44" s="106" t="s">
        <v>321</v>
      </c>
      <c r="K44" s="32">
        <f t="shared" ref="K44" si="16">IF(ISNUMBER(N44),E44*I44*N44,E44*I44)</f>
        <v>0</v>
      </c>
      <c r="N44" s="140"/>
      <c r="O44" s="150"/>
      <c r="P44" s="143"/>
    </row>
    <row r="45" spans="1:16" ht="18.5" thickBot="1" x14ac:dyDescent="0.6">
      <c r="E45" s="43"/>
      <c r="F45" s="43"/>
      <c r="H45" s="40"/>
      <c r="O45" s="96"/>
      <c r="P45" s="96"/>
    </row>
    <row r="46" spans="1:16" ht="27" customHeight="1" thickBot="1" x14ac:dyDescent="0.6">
      <c r="A46" s="410" t="s">
        <v>273</v>
      </c>
      <c r="B46" s="420" t="s">
        <v>274</v>
      </c>
      <c r="C46" s="420"/>
      <c r="D46" s="89"/>
      <c r="E46" s="451">
        <v>3100</v>
      </c>
      <c r="F46" s="451"/>
      <c r="G46" s="29" t="s">
        <v>312</v>
      </c>
      <c r="H46" s="41" t="s">
        <v>172</v>
      </c>
      <c r="I46" s="24"/>
      <c r="J46" s="106" t="s">
        <v>321</v>
      </c>
      <c r="K46" s="32">
        <f t="shared" ref="K46" si="17">IF(ISNUMBER(N46),E46*I46*N46,E46*I46)</f>
        <v>0</v>
      </c>
      <c r="N46" s="140"/>
      <c r="O46" s="150"/>
      <c r="P46" s="143"/>
    </row>
    <row r="47" spans="1:16" ht="18.5" thickBot="1" x14ac:dyDescent="0.6">
      <c r="A47" s="410"/>
      <c r="E47" s="43"/>
      <c r="F47" s="43"/>
      <c r="H47" s="61"/>
      <c r="O47" s="96"/>
      <c r="P47" s="96"/>
    </row>
    <row r="48" spans="1:16" ht="18.5" thickBot="1" x14ac:dyDescent="0.6">
      <c r="A48" s="410"/>
      <c r="B48" s="420" t="s">
        <v>275</v>
      </c>
      <c r="C48" s="420"/>
      <c r="D48" s="89"/>
      <c r="E48" s="451">
        <v>12700</v>
      </c>
      <c r="F48" s="451"/>
      <c r="G48" s="29" t="s">
        <v>312</v>
      </c>
      <c r="H48" s="41" t="s">
        <v>172</v>
      </c>
      <c r="I48" s="24"/>
      <c r="J48" s="106" t="s">
        <v>321</v>
      </c>
      <c r="K48" s="32">
        <f t="shared" ref="K48" si="18">IF(ISNUMBER(N48),E48*I48*N48,E48*I48)</f>
        <v>0</v>
      </c>
      <c r="N48" s="140"/>
      <c r="O48" s="150"/>
      <c r="P48" s="143"/>
    </row>
    <row r="49" spans="1:16" ht="18.5" thickBot="1" x14ac:dyDescent="0.6">
      <c r="E49" s="43"/>
      <c r="F49" s="43"/>
      <c r="H49" s="40"/>
      <c r="O49" s="96"/>
      <c r="P49" s="96"/>
    </row>
    <row r="50" spans="1:16" ht="26.5" thickBot="1" x14ac:dyDescent="0.6">
      <c r="A50" s="444" t="s">
        <v>276</v>
      </c>
      <c r="B50" s="410" t="s">
        <v>277</v>
      </c>
      <c r="C50" s="18" t="s">
        <v>278</v>
      </c>
      <c r="D50" s="18"/>
      <c r="E50" s="451">
        <v>9500</v>
      </c>
      <c r="F50" s="451"/>
      <c r="G50" s="29" t="s">
        <v>312</v>
      </c>
      <c r="H50" s="41" t="s">
        <v>279</v>
      </c>
      <c r="I50" s="24"/>
      <c r="J50" s="106" t="s">
        <v>322</v>
      </c>
      <c r="K50" s="32">
        <f t="shared" ref="K50" si="19">IF(ISNUMBER(N50),E50*I50*N50,E50*I50)</f>
        <v>0</v>
      </c>
      <c r="N50" s="140"/>
      <c r="O50" s="150"/>
      <c r="P50" s="143"/>
    </row>
    <row r="51" spans="1:16" ht="18.5" thickBot="1" x14ac:dyDescent="0.6">
      <c r="A51" s="444"/>
      <c r="B51" s="410"/>
      <c r="E51" s="43"/>
      <c r="F51" s="43"/>
      <c r="H51" s="61"/>
      <c r="O51" s="96"/>
      <c r="P51" s="96"/>
    </row>
    <row r="52" spans="1:16" ht="18.5" thickBot="1" x14ac:dyDescent="0.6">
      <c r="A52" s="444"/>
      <c r="B52" s="410"/>
      <c r="C52" s="17" t="s">
        <v>280</v>
      </c>
      <c r="D52" s="17"/>
      <c r="E52" s="451">
        <v>22600</v>
      </c>
      <c r="F52" s="451"/>
      <c r="G52" s="29" t="s">
        <v>312</v>
      </c>
      <c r="H52" s="41" t="s">
        <v>279</v>
      </c>
      <c r="I52" s="24"/>
      <c r="J52" s="106" t="s">
        <v>322</v>
      </c>
      <c r="K52" s="32">
        <f t="shared" ref="K52" si="20">IF(ISNUMBER(N52),E52*I52*N52,E52*I52)</f>
        <v>0</v>
      </c>
      <c r="N52" s="140"/>
      <c r="O52" s="150"/>
      <c r="P52" s="143"/>
    </row>
    <row r="53" spans="1:16" ht="18.5" thickBot="1" x14ac:dyDescent="0.6">
      <c r="A53" s="444"/>
      <c r="E53" s="43"/>
      <c r="F53" s="43"/>
      <c r="H53" s="61"/>
      <c r="O53" s="96"/>
      <c r="P53" s="96"/>
    </row>
    <row r="54" spans="1:16" ht="39.5" thickBot="1" x14ac:dyDescent="0.6">
      <c r="A54" s="444"/>
      <c r="B54" s="410" t="s">
        <v>281</v>
      </c>
      <c r="C54" s="18" t="s">
        <v>282</v>
      </c>
      <c r="D54" s="18"/>
      <c r="E54" s="451">
        <v>9800</v>
      </c>
      <c r="F54" s="451"/>
      <c r="G54" s="29" t="s">
        <v>312</v>
      </c>
      <c r="H54" s="41" t="s">
        <v>279</v>
      </c>
      <c r="I54" s="24"/>
      <c r="J54" s="106" t="s">
        <v>322</v>
      </c>
      <c r="K54" s="32">
        <f t="shared" ref="K54" si="21">IF(ISNUMBER(N54),E54*I54*N54,E54*I54)</f>
        <v>0</v>
      </c>
      <c r="N54" s="140"/>
      <c r="O54" s="150"/>
      <c r="P54" s="143"/>
    </row>
    <row r="55" spans="1:16" ht="18.5" thickBot="1" x14ac:dyDescent="0.6">
      <c r="A55" s="444"/>
      <c r="B55" s="410"/>
      <c r="E55" s="43"/>
      <c r="F55" s="43"/>
      <c r="H55" s="61"/>
      <c r="O55" s="96"/>
      <c r="P55" s="96"/>
    </row>
    <row r="56" spans="1:16" ht="39.5" thickBot="1" x14ac:dyDescent="0.6">
      <c r="A56" s="444"/>
      <c r="B56" s="410"/>
      <c r="C56" s="88" t="s">
        <v>283</v>
      </c>
      <c r="D56" s="88"/>
      <c r="E56" s="451">
        <v>16800</v>
      </c>
      <c r="F56" s="451"/>
      <c r="G56" s="29" t="s">
        <v>312</v>
      </c>
      <c r="H56" s="41" t="s">
        <v>279</v>
      </c>
      <c r="I56" s="24"/>
      <c r="J56" s="106" t="s">
        <v>322</v>
      </c>
      <c r="K56" s="32">
        <f t="shared" ref="K56" si="22">IF(ISNUMBER(N56),E56*I56*N56,E56*I56)</f>
        <v>0</v>
      </c>
      <c r="N56" s="140"/>
      <c r="O56" s="150"/>
      <c r="P56" s="143"/>
    </row>
    <row r="57" spans="1:16" ht="18.5" thickBot="1" x14ac:dyDescent="0.6">
      <c r="A57" s="444"/>
      <c r="B57" s="410"/>
      <c r="E57" s="43"/>
      <c r="F57" s="43"/>
      <c r="H57" s="61"/>
      <c r="O57" s="96"/>
      <c r="P57" s="96"/>
    </row>
    <row r="58" spans="1:16" ht="39.5" thickBot="1" x14ac:dyDescent="0.6">
      <c r="A58" s="444"/>
      <c r="B58" s="410"/>
      <c r="C58" s="18" t="s">
        <v>284</v>
      </c>
      <c r="D58" s="18"/>
      <c r="E58" s="451">
        <v>15600</v>
      </c>
      <c r="F58" s="451"/>
      <c r="G58" s="29" t="s">
        <v>312</v>
      </c>
      <c r="H58" s="41" t="s">
        <v>279</v>
      </c>
      <c r="I58" s="24"/>
      <c r="J58" s="106" t="s">
        <v>322</v>
      </c>
      <c r="K58" s="32">
        <f t="shared" ref="K58" si="23">IF(ISNUMBER(N58),E58*I58*N58,E58*I58)</f>
        <v>0</v>
      </c>
      <c r="N58" s="140"/>
      <c r="O58" s="150"/>
      <c r="P58" s="143"/>
    </row>
    <row r="59" spans="1:16" ht="18.5" thickBot="1" x14ac:dyDescent="0.6">
      <c r="A59" s="444"/>
      <c r="B59" s="410"/>
      <c r="E59" s="43"/>
      <c r="F59" s="43"/>
      <c r="H59" s="61"/>
      <c r="O59" s="96"/>
      <c r="P59" s="96"/>
    </row>
    <row r="60" spans="1:16" ht="39.5" thickBot="1" x14ac:dyDescent="0.6">
      <c r="A60" s="444"/>
      <c r="B60" s="410"/>
      <c r="C60" s="18" t="s">
        <v>285</v>
      </c>
      <c r="D60" s="18"/>
      <c r="E60" s="451">
        <v>176000</v>
      </c>
      <c r="F60" s="451"/>
      <c r="G60" s="29" t="s">
        <v>312</v>
      </c>
      <c r="H60" s="41" t="s">
        <v>279</v>
      </c>
      <c r="I60" s="24"/>
      <c r="J60" s="106" t="s">
        <v>322</v>
      </c>
      <c r="K60" s="32">
        <f t="shared" ref="K60" si="24">IF(ISNUMBER(N60),E60*I60*N60,E60*I60)</f>
        <v>0</v>
      </c>
      <c r="N60" s="140"/>
      <c r="O60" s="150"/>
      <c r="P60" s="143"/>
    </row>
    <row r="61" spans="1:16" ht="18.5" thickBot="1" x14ac:dyDescent="0.6">
      <c r="A61" s="444"/>
      <c r="E61" s="43"/>
      <c r="F61" s="43"/>
      <c r="H61" s="40"/>
      <c r="O61" s="96"/>
      <c r="P61" s="96"/>
    </row>
    <row r="62" spans="1:16" ht="26.5" thickBot="1" x14ac:dyDescent="0.6">
      <c r="A62" s="444"/>
      <c r="B62" s="410" t="s">
        <v>286</v>
      </c>
      <c r="C62" s="18" t="s">
        <v>287</v>
      </c>
      <c r="D62" s="18"/>
      <c r="E62" s="451">
        <v>25000</v>
      </c>
      <c r="F62" s="451"/>
      <c r="G62" s="29" t="s">
        <v>312</v>
      </c>
      <c r="H62" s="41" t="s">
        <v>174</v>
      </c>
      <c r="I62" s="24"/>
      <c r="J62" s="106" t="s">
        <v>319</v>
      </c>
      <c r="K62" s="32">
        <f t="shared" ref="K62" si="25">IF(ISNUMBER(N62),E62*I62*N62,E62*I62)</f>
        <v>0</v>
      </c>
      <c r="N62" s="140"/>
      <c r="O62" s="150"/>
      <c r="P62" s="143"/>
    </row>
    <row r="63" spans="1:16" ht="18.5" thickBot="1" x14ac:dyDescent="0.6">
      <c r="A63" s="444"/>
      <c r="B63" s="410"/>
      <c r="E63" s="43"/>
      <c r="F63" s="43"/>
      <c r="H63" s="40"/>
      <c r="O63" s="96"/>
      <c r="P63" s="96"/>
    </row>
    <row r="64" spans="1:16" ht="39.5" thickBot="1" x14ac:dyDescent="0.6">
      <c r="A64" s="444"/>
      <c r="B64" s="410"/>
      <c r="C64" s="18" t="s">
        <v>288</v>
      </c>
      <c r="D64" s="18"/>
      <c r="E64" s="456">
        <v>17700</v>
      </c>
      <c r="F64" s="456"/>
      <c r="G64" s="29" t="s">
        <v>312</v>
      </c>
      <c r="H64" s="41" t="s">
        <v>174</v>
      </c>
      <c r="I64" s="24"/>
      <c r="J64" s="106" t="s">
        <v>319</v>
      </c>
      <c r="K64" s="32">
        <f t="shared" ref="K64" si="26">IF(ISNUMBER(N64),E64*I64*N64,E64*I64)</f>
        <v>0</v>
      </c>
      <c r="N64" s="140"/>
      <c r="O64" s="150"/>
      <c r="P64" s="143"/>
    </row>
    <row r="65" spans="1:16" ht="18.5" thickBot="1" x14ac:dyDescent="0.6">
      <c r="A65" s="444"/>
      <c r="B65" s="410"/>
      <c r="E65" s="43"/>
      <c r="F65" s="43"/>
      <c r="H65" s="40"/>
      <c r="O65" s="96"/>
      <c r="P65" s="96"/>
    </row>
    <row r="66" spans="1:16" ht="26.5" thickBot="1" x14ac:dyDescent="0.6">
      <c r="A66" s="444"/>
      <c r="B66" s="410"/>
      <c r="C66" s="18" t="s">
        <v>289</v>
      </c>
      <c r="D66" s="18"/>
      <c r="E66" s="451">
        <v>132300</v>
      </c>
      <c r="F66" s="451"/>
      <c r="G66" s="29" t="s">
        <v>312</v>
      </c>
      <c r="H66" s="42" t="s">
        <v>174</v>
      </c>
      <c r="I66" s="24"/>
      <c r="J66" s="106" t="s">
        <v>319</v>
      </c>
      <c r="K66" s="32">
        <f t="shared" ref="K66" si="27">IF(ISNUMBER(N66),E66*I66*N66,E66*I66)</f>
        <v>0</v>
      </c>
      <c r="N66" s="140"/>
      <c r="O66" s="150"/>
      <c r="P66" s="143"/>
    </row>
    <row r="67" spans="1:16" ht="18.5" thickBot="1" x14ac:dyDescent="0.6"/>
    <row r="68" spans="1:16" ht="19" thickTop="1" thickBot="1" x14ac:dyDescent="0.6">
      <c r="J68" s="152" t="s">
        <v>165</v>
      </c>
      <c r="K68" s="108">
        <f>K10+K12+K14+K16+K18+K20+K22+K24+K26+K28+K30+K32+K34+K36+K38+K40+K42+K44+K46+K48+K50+K52+K54+K56+K58+K60+K62+K64+K66</f>
        <v>0</v>
      </c>
    </row>
    <row r="69" spans="1:16" ht="19" thickTop="1" thickBot="1" x14ac:dyDescent="0.6"/>
    <row r="70" spans="1:16" ht="18.5" thickBot="1" x14ac:dyDescent="0.6">
      <c r="A70" s="130" t="s">
        <v>403</v>
      </c>
      <c r="B70" s="131"/>
      <c r="C70" s="131"/>
      <c r="D70" s="131"/>
      <c r="E70" s="131"/>
      <c r="J70" s="158" t="s">
        <v>371</v>
      </c>
      <c r="K70" s="34"/>
    </row>
    <row r="71" spans="1:16" ht="18.5" thickBot="1" x14ac:dyDescent="0.6"/>
    <row r="72" spans="1:16" ht="18.5" customHeight="1" x14ac:dyDescent="0.55000000000000004">
      <c r="A72" s="474" t="s">
        <v>407</v>
      </c>
      <c r="B72" s="475"/>
      <c r="C72" s="475"/>
      <c r="D72" s="475"/>
      <c r="E72" s="475"/>
      <c r="F72" s="476"/>
      <c r="G72" s="14"/>
      <c r="H72" s="14"/>
      <c r="I72" s="14"/>
      <c r="J72" s="445" t="s">
        <v>333</v>
      </c>
      <c r="K72" s="445"/>
      <c r="L72" s="124"/>
    </row>
    <row r="73" spans="1:16" ht="18.5" thickBot="1" x14ac:dyDescent="0.6">
      <c r="A73" s="477"/>
      <c r="B73" s="478"/>
      <c r="C73" s="478"/>
      <c r="D73" s="478"/>
      <c r="E73" s="478"/>
      <c r="F73" s="479"/>
      <c r="J73" s="445"/>
      <c r="K73" s="445"/>
      <c r="L73" s="124"/>
    </row>
    <row r="74" spans="1:16" x14ac:dyDescent="0.55000000000000004">
      <c r="K74" s="109"/>
      <c r="L74" s="109"/>
    </row>
    <row r="76" spans="1:16" ht="25" customHeight="1" x14ac:dyDescent="0.55000000000000004">
      <c r="A76" s="58" t="s">
        <v>146</v>
      </c>
      <c r="B76" s="63"/>
      <c r="C76" s="13"/>
      <c r="D76" s="13"/>
      <c r="E76" s="13"/>
      <c r="F76" s="13"/>
      <c r="G76" s="13"/>
    </row>
    <row r="77" spans="1:16" x14ac:dyDescent="0.55000000000000004">
      <c r="A77" s="130" t="s">
        <v>380</v>
      </c>
      <c r="B77" s="131"/>
      <c r="C77" s="132"/>
      <c r="D77" s="132"/>
      <c r="E77" s="132"/>
      <c r="F77" s="132"/>
      <c r="G77" s="132"/>
      <c r="H77" s="131"/>
      <c r="I77" s="131"/>
      <c r="J77" s="133"/>
      <c r="K77" s="133"/>
      <c r="L77" s="133"/>
    </row>
    <row r="78" spans="1:16" ht="54" customHeight="1" x14ac:dyDescent="0.55000000000000004">
      <c r="A78" s="481" t="s">
        <v>419</v>
      </c>
      <c r="B78" s="481"/>
      <c r="C78" s="481"/>
      <c r="D78" s="481"/>
      <c r="E78" s="481"/>
      <c r="F78" s="481"/>
      <c r="G78" s="481"/>
    </row>
    <row r="79" spans="1:16" ht="18.5" thickBot="1" x14ac:dyDescent="0.6">
      <c r="C79" s="7"/>
      <c r="D79" s="7"/>
      <c r="E79" s="13"/>
      <c r="F79" s="13"/>
      <c r="G79" s="13"/>
      <c r="L79" s="388" t="s">
        <v>423</v>
      </c>
    </row>
    <row r="80" spans="1:16" x14ac:dyDescent="0.55000000000000004">
      <c r="A80" s="90" t="s">
        <v>147</v>
      </c>
      <c r="B80" s="90" t="s">
        <v>148</v>
      </c>
      <c r="C80" s="66" t="s">
        <v>149</v>
      </c>
      <c r="D80" s="66"/>
      <c r="E80" s="464" t="s">
        <v>150</v>
      </c>
      <c r="F80" s="465"/>
      <c r="G80" s="466"/>
      <c r="H80" s="13"/>
      <c r="I80" s="13"/>
      <c r="J80" s="31"/>
      <c r="L80" s="389"/>
    </row>
    <row r="81" spans="1:12" ht="18.5" thickBot="1" x14ac:dyDescent="0.6">
      <c r="C81" s="7"/>
      <c r="D81" s="7"/>
      <c r="E81" s="69"/>
      <c r="F81" s="101"/>
      <c r="G81" s="70"/>
    </row>
    <row r="82" spans="1:12" ht="18.5" thickBot="1" x14ac:dyDescent="0.6">
      <c r="A82" s="399" t="s">
        <v>151</v>
      </c>
      <c r="B82" s="17" t="s">
        <v>152</v>
      </c>
      <c r="C82" s="67">
        <v>15400</v>
      </c>
      <c r="D82" s="29" t="s">
        <v>312</v>
      </c>
      <c r="E82" s="453" t="s">
        <v>153</v>
      </c>
      <c r="F82" s="454"/>
      <c r="G82" s="455"/>
      <c r="H82" s="24"/>
      <c r="I82" s="1" t="s">
        <v>364</v>
      </c>
      <c r="J82" s="32">
        <f>IF(ISNUMBER(L82),C82*H82*L82,C82*H82)</f>
        <v>0</v>
      </c>
      <c r="L82" s="140"/>
    </row>
    <row r="83" spans="1:12" ht="18.5" thickBot="1" x14ac:dyDescent="0.6">
      <c r="A83" s="399"/>
      <c r="C83" s="65"/>
      <c r="D83" s="7"/>
      <c r="E83" s="69"/>
      <c r="F83" s="101"/>
      <c r="G83" s="70"/>
    </row>
    <row r="84" spans="1:12" ht="18.5" thickBot="1" x14ac:dyDescent="0.6">
      <c r="A84" s="399"/>
      <c r="B84" s="17" t="s">
        <v>154</v>
      </c>
      <c r="C84" s="67">
        <v>22500</v>
      </c>
      <c r="D84" s="29" t="s">
        <v>312</v>
      </c>
      <c r="E84" s="453" t="s">
        <v>155</v>
      </c>
      <c r="F84" s="454"/>
      <c r="G84" s="455"/>
      <c r="H84" s="24"/>
      <c r="I84" s="1" t="s">
        <v>364</v>
      </c>
      <c r="J84" s="32">
        <f t="shared" ref="J84" si="28">IF(ISNUMBER(L84),C84*H84*L84,C84*H84)</f>
        <v>0</v>
      </c>
      <c r="L84" s="140"/>
    </row>
    <row r="85" spans="1:12" ht="18.5" thickBot="1" x14ac:dyDescent="0.6">
      <c r="A85" s="399"/>
      <c r="C85" s="65"/>
      <c r="D85" s="7"/>
      <c r="E85" s="69"/>
      <c r="F85" s="101"/>
      <c r="G85" s="70"/>
    </row>
    <row r="86" spans="1:12" ht="18.5" thickBot="1" x14ac:dyDescent="0.6">
      <c r="A86" s="399"/>
      <c r="B86" s="17" t="s">
        <v>156</v>
      </c>
      <c r="C86" s="67">
        <v>19300</v>
      </c>
      <c r="D86" s="29" t="s">
        <v>312</v>
      </c>
      <c r="E86" s="453" t="s">
        <v>157</v>
      </c>
      <c r="F86" s="454"/>
      <c r="G86" s="455"/>
      <c r="H86" s="24"/>
      <c r="I86" s="1" t="s">
        <v>364</v>
      </c>
      <c r="J86" s="32">
        <f t="shared" ref="J86" si="29">IF(ISNUMBER(L86),C86*H86*L86,C86*H86)</f>
        <v>0</v>
      </c>
      <c r="L86" s="140"/>
    </row>
    <row r="87" spans="1:12" ht="18.5" thickBot="1" x14ac:dyDescent="0.6">
      <c r="A87" s="399"/>
      <c r="C87" s="65"/>
      <c r="D87" s="7"/>
      <c r="E87" s="69"/>
      <c r="F87" s="101"/>
      <c r="G87" s="70"/>
    </row>
    <row r="88" spans="1:12" ht="26.5" thickBot="1" x14ac:dyDescent="0.6">
      <c r="A88" s="399"/>
      <c r="B88" s="18" t="s">
        <v>158</v>
      </c>
      <c r="C88" s="67">
        <v>33000</v>
      </c>
      <c r="D88" s="29" t="s">
        <v>312</v>
      </c>
      <c r="E88" s="453" t="s">
        <v>155</v>
      </c>
      <c r="F88" s="454"/>
      <c r="G88" s="455"/>
      <c r="H88" s="24"/>
      <c r="I88" s="1" t="s">
        <v>364</v>
      </c>
      <c r="J88" s="32">
        <f t="shared" ref="J88" si="30">IF(ISNUMBER(L88),C88*H88*L88,C88*H88)</f>
        <v>0</v>
      </c>
      <c r="L88" s="140"/>
    </row>
    <row r="89" spans="1:12" ht="18.5" thickBot="1" x14ac:dyDescent="0.6">
      <c r="C89" s="65"/>
      <c r="D89" s="7"/>
      <c r="E89" s="69"/>
      <c r="F89" s="101"/>
      <c r="G89" s="70"/>
    </row>
    <row r="90" spans="1:12" ht="18.5" thickBot="1" x14ac:dyDescent="0.6">
      <c r="A90" s="452" t="s">
        <v>323</v>
      </c>
      <c r="B90" s="17" t="s">
        <v>154</v>
      </c>
      <c r="C90" s="67">
        <v>75500</v>
      </c>
      <c r="D90" s="29" t="s">
        <v>312</v>
      </c>
      <c r="E90" s="453" t="s">
        <v>155</v>
      </c>
      <c r="F90" s="454"/>
      <c r="G90" s="455"/>
      <c r="H90" s="24"/>
      <c r="I90" s="1" t="s">
        <v>364</v>
      </c>
      <c r="J90" s="32">
        <f t="shared" ref="J90" si="31">IF(ISNUMBER(L90),C90*H90*L90,C90*H90)</f>
        <v>0</v>
      </c>
      <c r="L90" s="140"/>
    </row>
    <row r="91" spans="1:12" ht="18.5" thickBot="1" x14ac:dyDescent="0.6">
      <c r="A91" s="452"/>
      <c r="C91" s="65"/>
      <c r="D91" s="7"/>
      <c r="E91" s="69"/>
      <c r="F91" s="101"/>
      <c r="G91" s="70"/>
    </row>
    <row r="92" spans="1:12" ht="52.5" thickBot="1" x14ac:dyDescent="0.6">
      <c r="A92" s="452"/>
      <c r="B92" s="18" t="s">
        <v>160</v>
      </c>
      <c r="C92" s="67">
        <v>1434500</v>
      </c>
      <c r="D92" s="29" t="s">
        <v>312</v>
      </c>
      <c r="E92" s="453" t="s">
        <v>161</v>
      </c>
      <c r="F92" s="454"/>
      <c r="G92" s="455"/>
      <c r="H92" s="24"/>
      <c r="I92" s="1" t="s">
        <v>365</v>
      </c>
      <c r="J92" s="32">
        <f t="shared" ref="J92" si="32">IF(ISNUMBER(L92),C92*H92*L92,C92*H92)</f>
        <v>0</v>
      </c>
      <c r="L92" s="140"/>
    </row>
    <row r="93" spans="1:12" ht="18.5" thickBot="1" x14ac:dyDescent="0.6">
      <c r="A93" s="452"/>
      <c r="C93" s="65"/>
      <c r="D93" s="7"/>
      <c r="E93" s="69"/>
      <c r="F93" s="101"/>
      <c r="G93" s="70"/>
    </row>
    <row r="94" spans="1:12" ht="26.5" thickBot="1" x14ac:dyDescent="0.6">
      <c r="A94" s="452"/>
      <c r="B94" s="18" t="s">
        <v>162</v>
      </c>
      <c r="C94" s="120">
        <v>33100</v>
      </c>
      <c r="D94" s="29" t="s">
        <v>312</v>
      </c>
      <c r="E94" s="453" t="s">
        <v>161</v>
      </c>
      <c r="F94" s="454"/>
      <c r="G94" s="455"/>
      <c r="H94" s="24"/>
      <c r="I94" s="1" t="s">
        <v>365</v>
      </c>
      <c r="J94" s="32">
        <f t="shared" ref="J94" si="33">IF(ISNUMBER(L94),C94*H94*L94,C94*H94)</f>
        <v>0</v>
      </c>
      <c r="L94" s="140"/>
    </row>
    <row r="95" spans="1:12" ht="18.5" thickBot="1" x14ac:dyDescent="0.6">
      <c r="A95" s="452"/>
      <c r="C95" s="65"/>
      <c r="D95" s="7"/>
      <c r="E95" s="69"/>
      <c r="F95" s="101"/>
      <c r="G95" s="70"/>
    </row>
    <row r="96" spans="1:12" ht="18.5" thickBot="1" x14ac:dyDescent="0.6">
      <c r="A96" s="452"/>
      <c r="B96" s="17" t="s">
        <v>163</v>
      </c>
      <c r="C96" s="67">
        <v>591500</v>
      </c>
      <c r="D96" s="29" t="s">
        <v>312</v>
      </c>
      <c r="E96" s="453" t="s">
        <v>161</v>
      </c>
      <c r="F96" s="454"/>
      <c r="G96" s="455"/>
      <c r="H96" s="24"/>
      <c r="I96" s="1" t="s">
        <v>365</v>
      </c>
      <c r="J96" s="32">
        <f t="shared" ref="J96" si="34">IF(ISNUMBER(L96),C96*H96*L96,C96*H96)</f>
        <v>0</v>
      </c>
      <c r="L96" s="140"/>
    </row>
    <row r="97" spans="1:16" ht="18.5" thickBot="1" x14ac:dyDescent="0.6">
      <c r="A97" s="452"/>
      <c r="C97" s="65"/>
      <c r="D97" s="7"/>
      <c r="E97" s="69"/>
      <c r="F97" s="101"/>
      <c r="G97" s="70"/>
    </row>
    <row r="98" spans="1:16" ht="26.5" thickBot="1" x14ac:dyDescent="0.6">
      <c r="A98" s="452"/>
      <c r="B98" s="18" t="s">
        <v>164</v>
      </c>
      <c r="C98" s="67">
        <v>20700</v>
      </c>
      <c r="D98" s="29" t="s">
        <v>312</v>
      </c>
      <c r="E98" s="460" t="s">
        <v>155</v>
      </c>
      <c r="F98" s="461"/>
      <c r="G98" s="462"/>
      <c r="H98" s="24"/>
      <c r="I98" s="1" t="s">
        <v>364</v>
      </c>
      <c r="J98" s="32">
        <f t="shared" ref="J98" si="35">IF(ISNUMBER(L98),C98*H98*L98,C98*H98)</f>
        <v>0</v>
      </c>
      <c r="L98" s="140"/>
    </row>
    <row r="99" spans="1:16" ht="18.5" thickBot="1" x14ac:dyDescent="0.6">
      <c r="C99" s="13"/>
      <c r="D99" s="13"/>
      <c r="E99" s="13"/>
      <c r="F99" s="13"/>
      <c r="G99" s="13"/>
    </row>
    <row r="100" spans="1:16" ht="19" thickTop="1" thickBot="1" x14ac:dyDescent="0.6">
      <c r="C100" s="13"/>
      <c r="D100" s="13"/>
      <c r="E100" s="13"/>
      <c r="F100" s="13"/>
      <c r="G100" s="13"/>
      <c r="I100" s="123" t="s">
        <v>165</v>
      </c>
      <c r="J100" s="108">
        <f>J82+J84+J86+J88+J90+J92+J94+J96+J98</f>
        <v>0</v>
      </c>
      <c r="L100" s="85"/>
      <c r="M100" s="85"/>
    </row>
    <row r="101" spans="1:16" ht="19" thickTop="1" thickBot="1" x14ac:dyDescent="0.6">
      <c r="C101" s="13"/>
      <c r="D101" s="13"/>
      <c r="E101" s="13"/>
      <c r="F101" s="13"/>
      <c r="G101" s="13"/>
      <c r="L101" s="85"/>
      <c r="M101" s="85"/>
    </row>
    <row r="102" spans="1:16" ht="18.5" thickBot="1" x14ac:dyDescent="0.6">
      <c r="A102" s="130" t="s">
        <v>405</v>
      </c>
      <c r="B102" s="131"/>
      <c r="C102" s="132"/>
      <c r="D102" s="132"/>
      <c r="E102" s="132"/>
      <c r="F102" s="13"/>
      <c r="G102" s="13"/>
      <c r="I102" s="159" t="s">
        <v>371</v>
      </c>
      <c r="J102" s="34"/>
    </row>
    <row r="103" spans="1:16" ht="18.5" thickBot="1" x14ac:dyDescent="0.6">
      <c r="C103" s="13"/>
      <c r="D103" s="13"/>
      <c r="E103" s="13"/>
      <c r="F103" s="13"/>
      <c r="G103" s="13"/>
    </row>
    <row r="104" spans="1:16" s="8" customFormat="1" ht="18.5" customHeight="1" x14ac:dyDescent="0.55000000000000004">
      <c r="A104" s="474" t="s">
        <v>408</v>
      </c>
      <c r="B104" s="475"/>
      <c r="C104" s="475"/>
      <c r="D104" s="475"/>
      <c r="E104" s="475"/>
      <c r="F104" s="476"/>
      <c r="G104" s="14"/>
      <c r="H104" s="14"/>
      <c r="I104" s="401" t="s">
        <v>202</v>
      </c>
      <c r="J104" s="401"/>
      <c r="K104" s="110"/>
      <c r="L104" s="110"/>
    </row>
    <row r="105" spans="1:16" ht="18.5" thickBot="1" x14ac:dyDescent="0.6">
      <c r="A105" s="477"/>
      <c r="B105" s="478"/>
      <c r="C105" s="478"/>
      <c r="D105" s="478"/>
      <c r="E105" s="478"/>
      <c r="F105" s="479"/>
      <c r="I105" s="401"/>
      <c r="J105" s="401"/>
    </row>
    <row r="108" spans="1:16" ht="25" customHeight="1" x14ac:dyDescent="0.55000000000000004">
      <c r="A108" s="58" t="s">
        <v>203</v>
      </c>
      <c r="B108" s="58"/>
    </row>
    <row r="109" spans="1:16" x14ac:dyDescent="0.55000000000000004">
      <c r="A109" s="130" t="s">
        <v>366</v>
      </c>
      <c r="B109" s="130"/>
      <c r="C109" s="131"/>
      <c r="D109" s="131"/>
      <c r="E109" s="131"/>
      <c r="F109" s="131"/>
      <c r="G109" s="131"/>
      <c r="H109" s="131"/>
      <c r="I109" s="131"/>
      <c r="J109" s="133"/>
      <c r="K109" s="133"/>
      <c r="L109" s="133"/>
      <c r="M109" s="131"/>
      <c r="N109" s="131"/>
      <c r="O109" s="131"/>
    </row>
    <row r="110" spans="1:16" ht="27" customHeight="1" x14ac:dyDescent="0.55000000000000004">
      <c r="A110" s="441" t="s">
        <v>357</v>
      </c>
      <c r="B110" s="442"/>
      <c r="C110" s="442"/>
      <c r="D110" s="442"/>
      <c r="E110" s="442"/>
      <c r="F110" s="442"/>
      <c r="G110" s="442"/>
      <c r="H110" s="443"/>
      <c r="I110" s="14"/>
      <c r="J110" s="14"/>
      <c r="K110" s="99"/>
    </row>
    <row r="111" spans="1:16" ht="72" customHeight="1" x14ac:dyDescent="0.55000000000000004">
      <c r="A111" s="390" t="s">
        <v>420</v>
      </c>
      <c r="B111" s="421"/>
      <c r="C111" s="421"/>
      <c r="D111" s="421"/>
      <c r="E111" s="421"/>
      <c r="F111" s="421"/>
      <c r="G111" s="421"/>
      <c r="H111" s="422"/>
      <c r="I111" s="97"/>
      <c r="J111" s="97"/>
      <c r="K111" s="99"/>
    </row>
    <row r="112" spans="1:16" ht="18.5" thickBot="1" x14ac:dyDescent="0.6">
      <c r="N112" s="470" t="s">
        <v>423</v>
      </c>
      <c r="O112" s="175"/>
      <c r="P112" s="172"/>
    </row>
    <row r="113" spans="1:17" x14ac:dyDescent="0.55000000000000004">
      <c r="A113" s="450" t="s">
        <v>204</v>
      </c>
      <c r="B113" s="450"/>
      <c r="C113" s="90" t="s">
        <v>149</v>
      </c>
      <c r="D113" s="90"/>
      <c r="E113" s="464" t="s">
        <v>150</v>
      </c>
      <c r="F113" s="465"/>
      <c r="G113" s="466"/>
      <c r="H113" s="3"/>
      <c r="J113" s="111" t="s">
        <v>358</v>
      </c>
      <c r="N113" s="471"/>
      <c r="O113" s="176"/>
      <c r="P113" s="173"/>
    </row>
    <row r="114" spans="1:17" s="84" customFormat="1" ht="18.5" thickBot="1" x14ac:dyDescent="0.6">
      <c r="A114" s="137"/>
      <c r="B114" s="137"/>
      <c r="C114" s="137"/>
      <c r="D114" s="137"/>
      <c r="E114" s="146"/>
      <c r="F114" s="141"/>
      <c r="G114" s="147"/>
      <c r="H114" s="137"/>
      <c r="J114" s="148"/>
      <c r="K114" s="151"/>
      <c r="L114" s="151"/>
      <c r="M114"/>
      <c r="N114"/>
      <c r="O114"/>
      <c r="P114" s="96"/>
      <c r="Q114"/>
    </row>
    <row r="115" spans="1:17" ht="26.5" thickBot="1" x14ac:dyDescent="0.6">
      <c r="A115" s="423" t="s">
        <v>205</v>
      </c>
      <c r="B115" s="18" t="s">
        <v>206</v>
      </c>
      <c r="C115" s="21">
        <v>6300</v>
      </c>
      <c r="D115" s="29" t="s">
        <v>312</v>
      </c>
      <c r="E115" s="453" t="s">
        <v>207</v>
      </c>
      <c r="F115" s="454"/>
      <c r="G115" s="455"/>
      <c r="H115" s="74"/>
      <c r="I115" s="9" t="s">
        <v>324</v>
      </c>
      <c r="J115" s="119"/>
      <c r="K115" s="106" t="s">
        <v>325</v>
      </c>
      <c r="L115" s="32">
        <f>IF(AND(J115&gt;0,N115&gt;0),C115*H115*J115*N115,IF(ISNUMBER(J115),C115*H115*J115,IF(ISNUMBER(N115),C115*H115*N115,C115*H115)))</f>
        <v>0</v>
      </c>
      <c r="N115" s="140"/>
      <c r="P115" s="143"/>
    </row>
    <row r="116" spans="1:17" ht="18.5" thickBot="1" x14ac:dyDescent="0.6">
      <c r="A116" s="423"/>
      <c r="C116" s="49"/>
      <c r="E116" s="71"/>
      <c r="F116" s="102"/>
      <c r="G116" s="72"/>
      <c r="J116" s="112"/>
      <c r="L116" s="105"/>
      <c r="P116" s="96"/>
    </row>
    <row r="117" spans="1:17" ht="26.5" thickBot="1" x14ac:dyDescent="0.6">
      <c r="A117" s="423"/>
      <c r="B117" s="18" t="s">
        <v>208</v>
      </c>
      <c r="C117" s="21">
        <v>11300</v>
      </c>
      <c r="D117" s="29" t="s">
        <v>312</v>
      </c>
      <c r="E117" s="453" t="s">
        <v>207</v>
      </c>
      <c r="F117" s="454"/>
      <c r="G117" s="455"/>
      <c r="H117" s="74"/>
      <c r="I117" s="9" t="s">
        <v>324</v>
      </c>
      <c r="J117" s="119"/>
      <c r="K117" s="106" t="s">
        <v>325</v>
      </c>
      <c r="L117" s="32">
        <f t="shared" ref="L117" si="36">IF(AND(J117&gt;0,N117&gt;0),C117*H117*J117*N117,IF(ISNUMBER(J117),C117*H117*J117,IF(ISNUMBER(N117),C117*H117*N117,C117*H117)))</f>
        <v>0</v>
      </c>
      <c r="N117" s="140"/>
      <c r="P117" s="143"/>
    </row>
    <row r="118" spans="1:17" ht="18.5" thickBot="1" x14ac:dyDescent="0.6">
      <c r="A118" s="423"/>
      <c r="C118" s="49"/>
      <c r="E118" s="71"/>
      <c r="F118" s="102"/>
      <c r="G118" s="72"/>
      <c r="J118" s="112"/>
      <c r="L118" s="105"/>
      <c r="P118" s="96"/>
    </row>
    <row r="119" spans="1:17" ht="26.5" thickBot="1" x14ac:dyDescent="0.6">
      <c r="A119" s="423"/>
      <c r="B119" s="18" t="s">
        <v>209</v>
      </c>
      <c r="C119" s="21">
        <v>8100</v>
      </c>
      <c r="D119" s="29" t="s">
        <v>312</v>
      </c>
      <c r="E119" s="453" t="s">
        <v>207</v>
      </c>
      <c r="F119" s="454"/>
      <c r="G119" s="455"/>
      <c r="H119" s="74"/>
      <c r="I119" s="9" t="s">
        <v>324</v>
      </c>
      <c r="J119" s="119"/>
      <c r="K119" s="106" t="s">
        <v>325</v>
      </c>
      <c r="L119" s="32">
        <f t="shared" ref="L119" si="37">IF(AND(J119&gt;0,N119&gt;0),C119*H119*J119*N119,IF(ISNUMBER(J119),C119*H119*J119,IF(ISNUMBER(N119),C119*H119*N119,C119*H119)))</f>
        <v>0</v>
      </c>
      <c r="N119" s="140"/>
      <c r="P119" s="143"/>
    </row>
    <row r="120" spans="1:17" ht="18.5" thickBot="1" x14ac:dyDescent="0.6">
      <c r="A120" s="423"/>
      <c r="C120" s="49"/>
      <c r="E120" s="71"/>
      <c r="F120" s="102"/>
      <c r="G120" s="72"/>
      <c r="L120" s="105"/>
      <c r="P120" s="96"/>
    </row>
    <row r="121" spans="1:17" ht="26.5" thickBot="1" x14ac:dyDescent="0.6">
      <c r="A121" s="423"/>
      <c r="B121" s="18" t="s">
        <v>210</v>
      </c>
      <c r="C121" s="21">
        <v>19000</v>
      </c>
      <c r="D121" s="29" t="s">
        <v>312</v>
      </c>
      <c r="E121" s="453" t="s">
        <v>207</v>
      </c>
      <c r="F121" s="454"/>
      <c r="G121" s="455"/>
      <c r="H121" s="74"/>
      <c r="I121" s="9" t="s">
        <v>324</v>
      </c>
      <c r="J121" s="119"/>
      <c r="K121" s="106" t="s">
        <v>325</v>
      </c>
      <c r="L121" s="32">
        <f t="shared" ref="L121" si="38">IF(AND(J121&gt;0,N121&gt;0),C121*H121*J121*N121,IF(ISNUMBER(J121),C121*H121*J121,IF(ISNUMBER(N121),C121*H121*N121,C121*H121)))</f>
        <v>0</v>
      </c>
      <c r="N121" s="140"/>
      <c r="P121" s="143"/>
    </row>
    <row r="122" spans="1:17" ht="18.5" thickBot="1" x14ac:dyDescent="0.6">
      <c r="A122" s="423"/>
      <c r="C122" s="49"/>
      <c r="E122" s="71"/>
      <c r="F122" s="102"/>
      <c r="G122" s="72"/>
      <c r="K122" s="106"/>
      <c r="L122" s="105"/>
      <c r="P122" s="96"/>
    </row>
    <row r="123" spans="1:17" ht="26.5" thickBot="1" x14ac:dyDescent="0.6">
      <c r="A123" s="423"/>
      <c r="B123" s="18" t="s">
        <v>211</v>
      </c>
      <c r="C123" s="21">
        <v>15000</v>
      </c>
      <c r="D123" s="29" t="s">
        <v>312</v>
      </c>
      <c r="E123" s="453" t="s">
        <v>207</v>
      </c>
      <c r="F123" s="454"/>
      <c r="G123" s="455"/>
      <c r="H123" s="74"/>
      <c r="I123" s="9" t="s">
        <v>324</v>
      </c>
      <c r="J123" s="119"/>
      <c r="K123" s="106" t="s">
        <v>325</v>
      </c>
      <c r="L123" s="32">
        <f t="shared" ref="L123" si="39">IF(AND(J123&gt;0,N123&gt;0),C123*H123*J123*N123,IF(ISNUMBER(J123),C123*H123*J123,IF(ISNUMBER(N123),C123*H123*N123,C123*H123)))</f>
        <v>0</v>
      </c>
      <c r="N123" s="140"/>
      <c r="P123" s="143"/>
    </row>
    <row r="124" spans="1:17" ht="18.5" thickBot="1" x14ac:dyDescent="0.6">
      <c r="C124" s="49"/>
      <c r="E124" s="71"/>
      <c r="F124" s="102"/>
      <c r="G124" s="72"/>
      <c r="L124" s="105"/>
      <c r="P124" s="96"/>
    </row>
    <row r="125" spans="1:17" ht="28.5" customHeight="1" thickBot="1" x14ac:dyDescent="0.6">
      <c r="A125" s="411" t="s">
        <v>212</v>
      </c>
      <c r="B125" s="411"/>
      <c r="C125" s="21">
        <v>2700</v>
      </c>
      <c r="D125" s="29" t="s">
        <v>312</v>
      </c>
      <c r="E125" s="457" t="s">
        <v>519</v>
      </c>
      <c r="F125" s="458"/>
      <c r="G125" s="459"/>
      <c r="H125" s="24"/>
      <c r="I125" s="413" t="s">
        <v>327</v>
      </c>
      <c r="J125" s="414"/>
      <c r="K125" s="440"/>
      <c r="L125" s="32">
        <f>IF(ISNUMBER(N125),C125*H125*N125,C125*H125)</f>
        <v>0</v>
      </c>
      <c r="N125" s="140"/>
      <c r="P125" s="143"/>
    </row>
    <row r="126" spans="1:17" ht="18.5" thickBot="1" x14ac:dyDescent="0.6">
      <c r="C126" s="49"/>
      <c r="E126" s="71"/>
      <c r="F126" s="102"/>
      <c r="G126" s="72"/>
      <c r="P126" s="96"/>
    </row>
    <row r="127" spans="1:17" s="10" customFormat="1" ht="28.5" customHeight="1" thickBot="1" x14ac:dyDescent="0.6">
      <c r="A127" s="420" t="s">
        <v>213</v>
      </c>
      <c r="B127" s="420"/>
      <c r="C127" s="73">
        <v>19400</v>
      </c>
      <c r="D127" s="29" t="s">
        <v>312</v>
      </c>
      <c r="E127" s="457" t="s">
        <v>519</v>
      </c>
      <c r="F127" s="458"/>
      <c r="G127" s="459"/>
      <c r="H127" s="75"/>
      <c r="I127" s="413" t="s">
        <v>327</v>
      </c>
      <c r="J127" s="414"/>
      <c r="K127" s="440"/>
      <c r="L127" s="32">
        <f t="shared" ref="L127" si="40">IF(ISNUMBER(N127),C127*H127*N127,C127*H127)</f>
        <v>0</v>
      </c>
      <c r="N127" s="149"/>
      <c r="P127" s="174"/>
    </row>
    <row r="128" spans="1:17" ht="18.5" thickBot="1" x14ac:dyDescent="0.6">
      <c r="C128" s="49"/>
      <c r="E128" s="71"/>
      <c r="F128" s="102"/>
      <c r="G128" s="72"/>
      <c r="P128" s="96"/>
    </row>
    <row r="129" spans="1:16" s="10" customFormat="1" ht="28.5" customHeight="1" thickBot="1" x14ac:dyDescent="0.6">
      <c r="A129" s="411" t="s">
        <v>214</v>
      </c>
      <c r="B129" s="411"/>
      <c r="C129" s="73">
        <v>5800</v>
      </c>
      <c r="D129" s="29" t="s">
        <v>312</v>
      </c>
      <c r="E129" s="457" t="s">
        <v>519</v>
      </c>
      <c r="F129" s="458"/>
      <c r="G129" s="459"/>
      <c r="H129" s="75"/>
      <c r="I129" s="413" t="s">
        <v>327</v>
      </c>
      <c r="J129" s="414"/>
      <c r="K129" s="440"/>
      <c r="L129" s="32">
        <f t="shared" ref="L129" si="41">IF(ISNUMBER(N129),C129*H129*N129,C129*H129)</f>
        <v>0</v>
      </c>
      <c r="N129" s="149"/>
      <c r="P129" s="174"/>
    </row>
    <row r="130" spans="1:16" ht="18.5" thickBot="1" x14ac:dyDescent="0.6">
      <c r="C130" s="49"/>
      <c r="E130" s="71"/>
      <c r="F130" s="102"/>
      <c r="G130" s="72"/>
      <c r="P130" s="96"/>
    </row>
    <row r="131" spans="1:16" s="10" customFormat="1" ht="28.5" customHeight="1" thickBot="1" x14ac:dyDescent="0.6">
      <c r="A131" s="411" t="s">
        <v>215</v>
      </c>
      <c r="B131" s="411"/>
      <c r="C131" s="73">
        <v>4600</v>
      </c>
      <c r="D131" s="29" t="s">
        <v>312</v>
      </c>
      <c r="E131" s="457" t="s">
        <v>519</v>
      </c>
      <c r="F131" s="458"/>
      <c r="G131" s="459"/>
      <c r="H131" s="75"/>
      <c r="I131" s="413" t="s">
        <v>327</v>
      </c>
      <c r="J131" s="414"/>
      <c r="K131" s="440"/>
      <c r="L131" s="32">
        <f t="shared" ref="L131" si="42">IF(ISNUMBER(N131),C131*H131*N131,C131*H131)</f>
        <v>0</v>
      </c>
      <c r="N131" s="149"/>
      <c r="P131" s="174"/>
    </row>
    <row r="132" spans="1:16" ht="18.5" thickBot="1" x14ac:dyDescent="0.6">
      <c r="C132" s="49"/>
      <c r="E132" s="71"/>
      <c r="F132" s="102"/>
      <c r="G132" s="72"/>
      <c r="P132" s="96"/>
    </row>
    <row r="133" spans="1:16" ht="42.75" customHeight="1" thickBot="1" x14ac:dyDescent="0.6">
      <c r="A133" s="411" t="s">
        <v>216</v>
      </c>
      <c r="B133" s="411"/>
      <c r="C133" s="21">
        <v>151600</v>
      </c>
      <c r="D133" s="29" t="s">
        <v>312</v>
      </c>
      <c r="E133" s="453" t="s">
        <v>217</v>
      </c>
      <c r="F133" s="454"/>
      <c r="G133" s="455"/>
      <c r="H133" s="24"/>
      <c r="I133" s="413" t="s">
        <v>327</v>
      </c>
      <c r="J133" s="414"/>
      <c r="K133" s="440"/>
      <c r="L133" s="32">
        <f t="shared" ref="L133" si="43">IF(ISNUMBER(N133),C133*H133*N133,C133*H133)</f>
        <v>0</v>
      </c>
      <c r="N133" s="140"/>
      <c r="P133" s="143"/>
    </row>
    <row r="134" spans="1:16" ht="18.5" thickBot="1" x14ac:dyDescent="0.6">
      <c r="C134" s="49"/>
      <c r="E134" s="71"/>
      <c r="F134" s="102"/>
      <c r="G134" s="72"/>
      <c r="P134" s="96"/>
    </row>
    <row r="135" spans="1:16" ht="42" customHeight="1" thickBot="1" x14ac:dyDescent="0.6">
      <c r="A135" s="411" t="s">
        <v>218</v>
      </c>
      <c r="B135" s="411"/>
      <c r="C135" s="21">
        <v>365400</v>
      </c>
      <c r="D135" s="29" t="s">
        <v>312</v>
      </c>
      <c r="E135" s="453" t="s">
        <v>219</v>
      </c>
      <c r="F135" s="454"/>
      <c r="G135" s="455"/>
      <c r="H135" s="24"/>
      <c r="I135" s="413" t="s">
        <v>326</v>
      </c>
      <c r="J135" s="414"/>
      <c r="K135" s="440"/>
      <c r="L135" s="32">
        <f t="shared" ref="L135" si="44">IF(ISNUMBER(N135),C135*H135*N135,C135*H135)</f>
        <v>0</v>
      </c>
      <c r="N135" s="140"/>
      <c r="P135" s="143"/>
    </row>
    <row r="136" spans="1:16" ht="18.5" thickBot="1" x14ac:dyDescent="0.6">
      <c r="C136" s="49"/>
      <c r="E136" s="71"/>
      <c r="F136" s="102"/>
      <c r="G136" s="72"/>
      <c r="P136" s="96"/>
    </row>
    <row r="137" spans="1:16" ht="18.5" thickBot="1" x14ac:dyDescent="0.6">
      <c r="A137" s="420" t="s">
        <v>220</v>
      </c>
      <c r="B137" s="420"/>
      <c r="C137" s="21">
        <v>49700</v>
      </c>
      <c r="D137" s="29" t="s">
        <v>312</v>
      </c>
      <c r="E137" s="453" t="s">
        <v>219</v>
      </c>
      <c r="F137" s="454"/>
      <c r="G137" s="455"/>
      <c r="H137" s="24"/>
      <c r="I137" s="413" t="s">
        <v>326</v>
      </c>
      <c r="J137" s="414"/>
      <c r="K137" s="440"/>
      <c r="L137" s="32">
        <f t="shared" ref="L137" si="45">IF(ISNUMBER(N137),C137*H137*N137,C137*H137)</f>
        <v>0</v>
      </c>
      <c r="N137" s="140"/>
      <c r="P137" s="143"/>
    </row>
    <row r="138" spans="1:16" ht="18.5" thickBot="1" x14ac:dyDescent="0.6">
      <c r="C138" s="49"/>
      <c r="E138" s="71"/>
      <c r="F138" s="102"/>
      <c r="G138" s="72"/>
      <c r="P138" s="96"/>
    </row>
    <row r="139" spans="1:16" ht="18.5" thickBot="1" x14ac:dyDescent="0.6">
      <c r="A139" s="420" t="s">
        <v>221</v>
      </c>
      <c r="B139" s="420"/>
      <c r="C139" s="21">
        <v>412200</v>
      </c>
      <c r="D139" s="29" t="s">
        <v>312</v>
      </c>
      <c r="E139" s="453" t="s">
        <v>219</v>
      </c>
      <c r="F139" s="454"/>
      <c r="G139" s="455"/>
      <c r="H139" s="24"/>
      <c r="I139" s="413" t="s">
        <v>326</v>
      </c>
      <c r="J139" s="414"/>
      <c r="K139" s="440"/>
      <c r="L139" s="32">
        <f t="shared" ref="L139" si="46">IF(ISNUMBER(N139),C139*H139*N139,C139*H139)</f>
        <v>0</v>
      </c>
      <c r="N139" s="140"/>
      <c r="P139" s="143"/>
    </row>
    <row r="140" spans="1:16" ht="18.5" thickBot="1" x14ac:dyDescent="0.6">
      <c r="C140" s="49"/>
      <c r="E140" s="71"/>
      <c r="F140" s="102"/>
      <c r="G140" s="72"/>
      <c r="P140" s="96"/>
    </row>
    <row r="141" spans="1:16" ht="28.5" customHeight="1" thickBot="1" x14ac:dyDescent="0.6">
      <c r="A141" s="411" t="s">
        <v>222</v>
      </c>
      <c r="B141" s="411"/>
      <c r="C141" s="21">
        <v>789800</v>
      </c>
      <c r="D141" s="29" t="s">
        <v>312</v>
      </c>
      <c r="E141" s="453" t="s">
        <v>219</v>
      </c>
      <c r="F141" s="454"/>
      <c r="G141" s="455"/>
      <c r="H141" s="24"/>
      <c r="I141" s="413" t="s">
        <v>326</v>
      </c>
      <c r="J141" s="414"/>
      <c r="K141" s="440"/>
      <c r="L141" s="32">
        <f t="shared" ref="L141" si="47">IF(ISNUMBER(N141),C141*H141*N141,C141*H141)</f>
        <v>0</v>
      </c>
      <c r="N141" s="140"/>
      <c r="P141" s="143"/>
    </row>
    <row r="142" spans="1:16" ht="18.5" thickBot="1" x14ac:dyDescent="0.6">
      <c r="C142" s="49"/>
      <c r="E142" s="71"/>
      <c r="F142" s="102"/>
      <c r="G142" s="72"/>
      <c r="P142" s="96"/>
    </row>
    <row r="143" spans="1:16" ht="18.5" thickBot="1" x14ac:dyDescent="0.6">
      <c r="A143" s="420" t="s">
        <v>223</v>
      </c>
      <c r="B143" s="420"/>
      <c r="C143" s="21">
        <v>88600</v>
      </c>
      <c r="D143" s="29" t="s">
        <v>312</v>
      </c>
      <c r="E143" s="453" t="s">
        <v>219</v>
      </c>
      <c r="F143" s="454"/>
      <c r="G143" s="455"/>
      <c r="H143" s="24"/>
      <c r="I143" s="413" t="s">
        <v>326</v>
      </c>
      <c r="J143" s="414"/>
      <c r="K143" s="440"/>
      <c r="L143" s="32">
        <f t="shared" ref="L143" si="48">IF(ISNUMBER(N143),C143*H143*N143,C143*H143)</f>
        <v>0</v>
      </c>
      <c r="N143" s="140"/>
      <c r="P143" s="143"/>
    </row>
    <row r="144" spans="1:16" ht="18.5" thickBot="1" x14ac:dyDescent="0.6">
      <c r="C144" s="49"/>
      <c r="E144" s="71"/>
      <c r="F144" s="102"/>
      <c r="G144" s="72"/>
      <c r="P144" s="96"/>
    </row>
    <row r="145" spans="1:16" ht="18.5" thickBot="1" x14ac:dyDescent="0.6">
      <c r="A145" s="410" t="s">
        <v>224</v>
      </c>
      <c r="B145" s="17" t="s">
        <v>224</v>
      </c>
      <c r="C145" s="21">
        <v>425500</v>
      </c>
      <c r="D145" s="29" t="s">
        <v>312</v>
      </c>
      <c r="E145" s="467" t="s">
        <v>320</v>
      </c>
      <c r="F145" s="468"/>
      <c r="G145" s="469"/>
      <c r="H145" s="24"/>
      <c r="I145" s="413" t="s">
        <v>328</v>
      </c>
      <c r="J145" s="414"/>
      <c r="K145" s="440"/>
      <c r="L145" s="32">
        <f t="shared" ref="L145" si="49">IF(ISNUMBER(N145),C145*H145*N145,C145*H145)</f>
        <v>0</v>
      </c>
      <c r="N145" s="140"/>
      <c r="P145" s="143"/>
    </row>
    <row r="146" spans="1:16" ht="18.5" thickBot="1" x14ac:dyDescent="0.6">
      <c r="A146" s="410"/>
      <c r="C146" s="49"/>
      <c r="E146" s="71"/>
      <c r="F146" s="102"/>
      <c r="G146" s="72"/>
      <c r="P146" s="96"/>
    </row>
    <row r="147" spans="1:16" ht="18.5" thickBot="1" x14ac:dyDescent="0.6">
      <c r="A147" s="410"/>
      <c r="B147" s="17" t="s">
        <v>225</v>
      </c>
      <c r="C147" s="21">
        <v>37600</v>
      </c>
      <c r="D147" s="29" t="s">
        <v>312</v>
      </c>
      <c r="E147" s="467" t="s">
        <v>320</v>
      </c>
      <c r="F147" s="468"/>
      <c r="G147" s="469"/>
      <c r="H147" s="24"/>
      <c r="I147" s="413" t="s">
        <v>328</v>
      </c>
      <c r="J147" s="414"/>
      <c r="K147" s="440"/>
      <c r="L147" s="32">
        <f t="shared" ref="L147" si="50">IF(ISNUMBER(N147),C147*H147*N147,C147*H147)</f>
        <v>0</v>
      </c>
      <c r="N147" s="140"/>
      <c r="P147" s="143"/>
    </row>
    <row r="148" spans="1:16" ht="18.5" thickBot="1" x14ac:dyDescent="0.6">
      <c r="A148" s="410"/>
      <c r="C148" s="49"/>
      <c r="E148" s="71"/>
      <c r="F148" s="102"/>
      <c r="G148" s="72"/>
      <c r="P148" s="96"/>
    </row>
    <row r="149" spans="1:16" ht="18.5" thickBot="1" x14ac:dyDescent="0.6">
      <c r="A149" s="410"/>
      <c r="B149" s="17" t="s">
        <v>226</v>
      </c>
      <c r="C149" s="21">
        <v>55500</v>
      </c>
      <c r="D149" s="29" t="s">
        <v>312</v>
      </c>
      <c r="E149" s="467" t="s">
        <v>320</v>
      </c>
      <c r="F149" s="468"/>
      <c r="G149" s="469"/>
      <c r="H149" s="24"/>
      <c r="I149" s="413" t="s">
        <v>328</v>
      </c>
      <c r="J149" s="414"/>
      <c r="K149" s="440"/>
      <c r="L149" s="32">
        <f t="shared" ref="L149" si="51">IF(ISNUMBER(N149),C149*H149*N149,C149*H149)</f>
        <v>0</v>
      </c>
      <c r="N149" s="140"/>
      <c r="P149" s="143"/>
    </row>
    <row r="150" spans="1:16" ht="18.5" thickBot="1" x14ac:dyDescent="0.6">
      <c r="A150" s="410"/>
      <c r="C150" s="49"/>
      <c r="E150" s="71"/>
      <c r="F150" s="102"/>
      <c r="G150" s="72"/>
      <c r="P150" s="96"/>
    </row>
    <row r="151" spans="1:16" ht="18.5" thickBot="1" x14ac:dyDescent="0.6">
      <c r="A151" s="410"/>
      <c r="B151" s="17" t="s">
        <v>227</v>
      </c>
      <c r="C151" s="21">
        <v>27800</v>
      </c>
      <c r="D151" s="29" t="s">
        <v>312</v>
      </c>
      <c r="E151" s="467" t="s">
        <v>320</v>
      </c>
      <c r="F151" s="468"/>
      <c r="G151" s="469"/>
      <c r="H151" s="24"/>
      <c r="I151" s="413" t="s">
        <v>328</v>
      </c>
      <c r="J151" s="414"/>
      <c r="K151" s="440"/>
      <c r="L151" s="32">
        <f t="shared" ref="L151" si="52">IF(ISNUMBER(N151),C151*H151*N151,C151*H151)</f>
        <v>0</v>
      </c>
      <c r="N151" s="140"/>
      <c r="P151" s="143"/>
    </row>
    <row r="152" spans="1:16" ht="18.5" thickBot="1" x14ac:dyDescent="0.6">
      <c r="A152" s="410"/>
      <c r="C152" s="49"/>
      <c r="E152" s="71"/>
      <c r="F152" s="102"/>
      <c r="G152" s="72"/>
      <c r="P152" s="96"/>
    </row>
    <row r="153" spans="1:16" ht="18.5" thickBot="1" x14ac:dyDescent="0.6">
      <c r="A153" s="410"/>
      <c r="B153" s="17" t="s">
        <v>228</v>
      </c>
      <c r="C153" s="21">
        <v>9000</v>
      </c>
      <c r="D153" s="29" t="s">
        <v>312</v>
      </c>
      <c r="E153" s="467" t="s">
        <v>320</v>
      </c>
      <c r="F153" s="468"/>
      <c r="G153" s="469"/>
      <c r="H153" s="24"/>
      <c r="I153" s="413" t="s">
        <v>328</v>
      </c>
      <c r="J153" s="414"/>
      <c r="K153" s="440"/>
      <c r="L153" s="32">
        <f t="shared" ref="L153" si="53">IF(ISNUMBER(N153),C153*H153*N153,C153*H153)</f>
        <v>0</v>
      </c>
      <c r="N153" s="140"/>
      <c r="P153" s="143"/>
    </row>
    <row r="154" spans="1:16" ht="18.5" thickBot="1" x14ac:dyDescent="0.6">
      <c r="A154" s="410"/>
      <c r="C154" s="49"/>
      <c r="E154" s="71"/>
      <c r="F154" s="102"/>
      <c r="G154" s="72"/>
      <c r="P154" s="96"/>
    </row>
    <row r="155" spans="1:16" ht="18.5" thickBot="1" x14ac:dyDescent="0.6">
      <c r="A155" s="410"/>
      <c r="B155" s="17" t="s">
        <v>229</v>
      </c>
      <c r="C155" s="21">
        <v>106800</v>
      </c>
      <c r="D155" s="29" t="s">
        <v>312</v>
      </c>
      <c r="E155" s="460" t="s">
        <v>230</v>
      </c>
      <c r="F155" s="461"/>
      <c r="G155" s="462"/>
      <c r="H155" s="24"/>
      <c r="I155" s="413" t="s">
        <v>329</v>
      </c>
      <c r="J155" s="414"/>
      <c r="K155" s="440"/>
      <c r="L155" s="32">
        <f t="shared" ref="L155" si="54">IF(ISNUMBER(N155),C155*H155*N155,C155*H155)</f>
        <v>0</v>
      </c>
      <c r="N155" s="140"/>
      <c r="P155" s="143"/>
    </row>
    <row r="156" spans="1:16" ht="18.5" thickBot="1" x14ac:dyDescent="0.6"/>
    <row r="157" spans="1:16" ht="19" thickTop="1" thickBot="1" x14ac:dyDescent="0.6">
      <c r="K157" s="107" t="s">
        <v>340</v>
      </c>
      <c r="L157" s="108">
        <f>L115+L117+L119+L121+L123+L125+L127+L129+L131+L133+L135+L137+L139+L141+L143+L145+L147+L149+L151+L153+L155</f>
        <v>0</v>
      </c>
    </row>
    <row r="158" spans="1:16" ht="19" thickTop="1" thickBot="1" x14ac:dyDescent="0.6"/>
    <row r="159" spans="1:16" ht="18.5" thickBot="1" x14ac:dyDescent="0.6">
      <c r="A159" s="130" t="s">
        <v>404</v>
      </c>
      <c r="B159" s="131"/>
      <c r="C159" s="131"/>
      <c r="D159" s="131"/>
      <c r="E159" s="131"/>
      <c r="K159" s="158" t="s">
        <v>377</v>
      </c>
      <c r="L159" s="34"/>
    </row>
    <row r="160" spans="1:16" ht="18.5" thickBot="1" x14ac:dyDescent="0.6"/>
    <row r="161" spans="1:12" ht="18" customHeight="1" x14ac:dyDescent="0.55000000000000004">
      <c r="A161" s="393" t="s">
        <v>368</v>
      </c>
      <c r="B161" s="431"/>
      <c r="C161" s="431"/>
      <c r="D161" s="431"/>
      <c r="E161" s="431"/>
      <c r="F161" s="431"/>
      <c r="G161" s="432"/>
      <c r="H161" s="14"/>
      <c r="I161" s="14"/>
      <c r="K161" s="445" t="s">
        <v>166</v>
      </c>
      <c r="L161" s="445"/>
    </row>
    <row r="162" spans="1:12" x14ac:dyDescent="0.55000000000000004">
      <c r="A162" s="446"/>
      <c r="B162" s="447"/>
      <c r="C162" s="447"/>
      <c r="D162" s="447"/>
      <c r="E162" s="447"/>
      <c r="F162" s="447"/>
      <c r="G162" s="448"/>
      <c r="K162" s="445"/>
      <c r="L162" s="445"/>
    </row>
    <row r="163" spans="1:12" ht="18.5" thickBot="1" x14ac:dyDescent="0.6">
      <c r="A163" s="433"/>
      <c r="B163" s="434"/>
      <c r="C163" s="434"/>
      <c r="D163" s="434"/>
      <c r="E163" s="434"/>
      <c r="F163" s="434"/>
      <c r="G163" s="435"/>
    </row>
  </sheetData>
  <mergeCells count="134">
    <mergeCell ref="N7:N8"/>
    <mergeCell ref="A78:G78"/>
    <mergeCell ref="L79:L80"/>
    <mergeCell ref="N112:N113"/>
    <mergeCell ref="J72:K73"/>
    <mergeCell ref="A104:F105"/>
    <mergeCell ref="I104:J105"/>
    <mergeCell ref="E28:F28"/>
    <mergeCell ref="E26:F26"/>
    <mergeCell ref="A18:C18"/>
    <mergeCell ref="E10:F10"/>
    <mergeCell ref="E20:F20"/>
    <mergeCell ref="E18:F18"/>
    <mergeCell ref="E16:F16"/>
    <mergeCell ref="E14:F14"/>
    <mergeCell ref="E12:F12"/>
    <mergeCell ref="A8:C8"/>
    <mergeCell ref="A10:A16"/>
    <mergeCell ref="B10:C10"/>
    <mergeCell ref="B12:B14"/>
    <mergeCell ref="E8:G8"/>
    <mergeCell ref="E66:F66"/>
    <mergeCell ref="E64:F64"/>
    <mergeCell ref="E62:F62"/>
    <mergeCell ref="E24:F24"/>
    <mergeCell ref="E22:F22"/>
    <mergeCell ref="E48:F48"/>
    <mergeCell ref="E46:F46"/>
    <mergeCell ref="E44:F44"/>
    <mergeCell ref="E42:F42"/>
    <mergeCell ref="E40:F40"/>
    <mergeCell ref="E38:F38"/>
    <mergeCell ref="E36:F36"/>
    <mergeCell ref="E34:F34"/>
    <mergeCell ref="E32:F32"/>
    <mergeCell ref="E30:F30"/>
    <mergeCell ref="B16:C16"/>
    <mergeCell ref="A44:C44"/>
    <mergeCell ref="A20:C20"/>
    <mergeCell ref="A22:A30"/>
    <mergeCell ref="B22:C22"/>
    <mergeCell ref="B24:B26"/>
    <mergeCell ref="B28:B30"/>
    <mergeCell ref="A32:A34"/>
    <mergeCell ref="B32:C32"/>
    <mergeCell ref="B34:C34"/>
    <mergeCell ref="A36:C36"/>
    <mergeCell ref="A38:A40"/>
    <mergeCell ref="B38:C38"/>
    <mergeCell ref="B40:C40"/>
    <mergeCell ref="A42:C42"/>
    <mergeCell ref="A46:A48"/>
    <mergeCell ref="B46:C46"/>
    <mergeCell ref="B48:C48"/>
    <mergeCell ref="A50:A66"/>
    <mergeCell ref="B50:B52"/>
    <mergeCell ref="B54:B60"/>
    <mergeCell ref="B62:B66"/>
    <mergeCell ref="A72:F73"/>
    <mergeCell ref="E80:G80"/>
    <mergeCell ref="E60:F60"/>
    <mergeCell ref="E58:F58"/>
    <mergeCell ref="E56:F56"/>
    <mergeCell ref="E54:F54"/>
    <mergeCell ref="E52:F52"/>
    <mergeCell ref="E50:F50"/>
    <mergeCell ref="A82:A88"/>
    <mergeCell ref="E82:G82"/>
    <mergeCell ref="E84:G84"/>
    <mergeCell ref="E86:G86"/>
    <mergeCell ref="E88:G88"/>
    <mergeCell ref="A90:A98"/>
    <mergeCell ref="E90:G90"/>
    <mergeCell ref="E92:G92"/>
    <mergeCell ref="E94:G94"/>
    <mergeCell ref="E96:G96"/>
    <mergeCell ref="E98:G98"/>
    <mergeCell ref="A129:B129"/>
    <mergeCell ref="E129:G129"/>
    <mergeCell ref="I129:K129"/>
    <mergeCell ref="A113:B113"/>
    <mergeCell ref="E113:G113"/>
    <mergeCell ref="E123:G123"/>
    <mergeCell ref="A125:B125"/>
    <mergeCell ref="E125:G125"/>
    <mergeCell ref="I125:K125"/>
    <mergeCell ref="A3:J3"/>
    <mergeCell ref="A145:A155"/>
    <mergeCell ref="E145:G145"/>
    <mergeCell ref="I145:K145"/>
    <mergeCell ref="E147:G147"/>
    <mergeCell ref="I147:K147"/>
    <mergeCell ref="E149:G149"/>
    <mergeCell ref="I149:K149"/>
    <mergeCell ref="E151:G151"/>
    <mergeCell ref="I151:K151"/>
    <mergeCell ref="E153:G153"/>
    <mergeCell ref="A141:B141"/>
    <mergeCell ref="E141:G141"/>
    <mergeCell ref="I141:K141"/>
    <mergeCell ref="A143:B143"/>
    <mergeCell ref="E143:G143"/>
    <mergeCell ref="I153:K153"/>
    <mergeCell ref="A131:B131"/>
    <mergeCell ref="E131:G131"/>
    <mergeCell ref="I131:K131"/>
    <mergeCell ref="A133:B133"/>
    <mergeCell ref="E133:G133"/>
    <mergeCell ref="I133:K133"/>
    <mergeCell ref="A135:B135"/>
    <mergeCell ref="A6:H6"/>
    <mergeCell ref="E155:G155"/>
    <mergeCell ref="I155:K155"/>
    <mergeCell ref="A110:H110"/>
    <mergeCell ref="A111:H111"/>
    <mergeCell ref="K161:L162"/>
    <mergeCell ref="A161:G163"/>
    <mergeCell ref="I143:K143"/>
    <mergeCell ref="A137:B137"/>
    <mergeCell ref="E137:G137"/>
    <mergeCell ref="I137:K137"/>
    <mergeCell ref="A139:B139"/>
    <mergeCell ref="E139:G139"/>
    <mergeCell ref="I139:K139"/>
    <mergeCell ref="E135:G135"/>
    <mergeCell ref="I135:K135"/>
    <mergeCell ref="A127:B127"/>
    <mergeCell ref="E127:G127"/>
    <mergeCell ref="I127:K127"/>
    <mergeCell ref="A115:A123"/>
    <mergeCell ref="E115:G115"/>
    <mergeCell ref="E117:G117"/>
    <mergeCell ref="E119:G119"/>
    <mergeCell ref="E121:G121"/>
  </mergeCells>
  <phoneticPr fontId="18"/>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3E550-6193-4404-BFDF-280DC11E7E16}">
  <sheetPr codeName="Sheet8"/>
  <dimension ref="A2:K70"/>
  <sheetViews>
    <sheetView showZeros="0" zoomScale="115" zoomScaleNormal="115" workbookViewId="0">
      <selection activeCell="G33" sqref="G33"/>
    </sheetView>
  </sheetViews>
  <sheetFormatPr defaultRowHeight="18" x14ac:dyDescent="0.55000000000000004"/>
  <cols>
    <col min="1" max="1" width="11.58203125" customWidth="1"/>
    <col min="2" max="2" width="16.9140625" customWidth="1"/>
    <col min="3" max="3" width="26.25" customWidth="1"/>
    <col min="4" max="4" width="18.83203125" customWidth="1"/>
    <col min="5" max="5" width="3.33203125" customWidth="1"/>
    <col min="6" max="6" width="25.4140625" customWidth="1"/>
    <col min="8" max="8" width="12.58203125" customWidth="1"/>
    <col min="9" max="9" width="10.83203125" customWidth="1"/>
    <col min="11" max="11" width="11.6640625" customWidth="1"/>
  </cols>
  <sheetData>
    <row r="2" spans="1:11" ht="25" customHeight="1" x14ac:dyDescent="0.55000000000000004">
      <c r="A2" s="76" t="s">
        <v>306</v>
      </c>
      <c r="B2" s="168"/>
    </row>
    <row r="3" spans="1:11" x14ac:dyDescent="0.55000000000000004">
      <c r="A3" s="130" t="s">
        <v>398</v>
      </c>
      <c r="B3" s="131"/>
      <c r="C3" s="131"/>
      <c r="D3" s="131"/>
      <c r="E3" s="131"/>
      <c r="F3" s="131"/>
      <c r="G3" s="131"/>
      <c r="H3" s="131"/>
      <c r="I3" s="131"/>
      <c r="J3" s="84"/>
    </row>
    <row r="4" spans="1:11" x14ac:dyDescent="0.55000000000000004">
      <c r="A4" s="486" t="s">
        <v>421</v>
      </c>
      <c r="B4" s="487"/>
      <c r="C4" s="487"/>
      <c r="D4" s="487"/>
      <c r="E4" s="487"/>
      <c r="F4" s="488"/>
      <c r="G4" s="84"/>
      <c r="H4" s="84"/>
      <c r="I4" s="84"/>
    </row>
    <row r="5" spans="1:11" ht="28.5" customHeight="1" x14ac:dyDescent="0.55000000000000004">
      <c r="A5" s="489"/>
      <c r="B5" s="490"/>
      <c r="C5" s="490"/>
      <c r="D5" s="490"/>
      <c r="E5" s="490"/>
      <c r="F5" s="491"/>
      <c r="G5" s="84"/>
      <c r="H5" s="84"/>
      <c r="I5" s="84"/>
    </row>
    <row r="6" spans="1:11" ht="18.5" customHeight="1" thickBot="1" x14ac:dyDescent="0.6">
      <c r="K6" s="402" t="s">
        <v>358</v>
      </c>
    </row>
    <row r="7" spans="1:11" x14ac:dyDescent="0.55000000000000004">
      <c r="A7" s="482" t="s">
        <v>307</v>
      </c>
      <c r="B7" s="482"/>
      <c r="C7" s="482"/>
      <c r="D7" s="77" t="s">
        <v>149</v>
      </c>
      <c r="E7" s="77"/>
      <c r="F7" s="161" t="s">
        <v>150</v>
      </c>
      <c r="K7" s="403"/>
    </row>
    <row r="8" spans="1:11" ht="18.5" thickBot="1" x14ac:dyDescent="0.6">
      <c r="F8" s="39"/>
    </row>
    <row r="9" spans="1:11" ht="54" customHeight="1" thickBot="1" x14ac:dyDescent="0.6">
      <c r="A9" s="484" t="s">
        <v>381</v>
      </c>
      <c r="B9" s="485" t="s">
        <v>382</v>
      </c>
      <c r="C9" s="485"/>
      <c r="D9" s="160">
        <v>11000</v>
      </c>
      <c r="E9" s="162" t="s">
        <v>312</v>
      </c>
      <c r="F9" s="164" t="s">
        <v>388</v>
      </c>
      <c r="G9" s="74"/>
      <c r="H9" t="s">
        <v>394</v>
      </c>
      <c r="I9" s="134">
        <f>IF(ISNUMBER(K9),D9*G9*K9,D9*G9)</f>
        <v>0</v>
      </c>
      <c r="K9" s="169"/>
    </row>
    <row r="10" spans="1:11" ht="18.5" thickBot="1" x14ac:dyDescent="0.6">
      <c r="A10" s="484"/>
      <c r="B10" s="10"/>
      <c r="C10" s="10"/>
      <c r="E10" s="163"/>
      <c r="F10" s="39"/>
    </row>
    <row r="11" spans="1:11" ht="72.5" customHeight="1" thickBot="1" x14ac:dyDescent="0.6">
      <c r="A11" s="484"/>
      <c r="B11" s="483" t="s">
        <v>501</v>
      </c>
      <c r="C11" s="167" t="s">
        <v>502</v>
      </c>
      <c r="D11" s="160">
        <v>7000</v>
      </c>
      <c r="E11" s="162" t="s">
        <v>312</v>
      </c>
      <c r="F11" s="164" t="s">
        <v>389</v>
      </c>
      <c r="G11" s="74"/>
      <c r="H11" t="s">
        <v>395</v>
      </c>
      <c r="I11" s="134">
        <f t="shared" ref="I11" si="0">IF(ISNUMBER(K11),D11*G11*K11,D11*G11)</f>
        <v>0</v>
      </c>
      <c r="K11" s="169"/>
    </row>
    <row r="12" spans="1:11" ht="18.5" thickBot="1" x14ac:dyDescent="0.6">
      <c r="A12" s="484"/>
      <c r="B12" s="483"/>
      <c r="C12" s="10"/>
      <c r="E12" s="163"/>
      <c r="F12" s="39"/>
    </row>
    <row r="13" spans="1:11" ht="36" customHeight="1" thickBot="1" x14ac:dyDescent="0.6">
      <c r="A13" s="484"/>
      <c r="B13" s="483"/>
      <c r="C13" s="167" t="s">
        <v>503</v>
      </c>
      <c r="D13" s="160">
        <v>8300</v>
      </c>
      <c r="E13" s="162" t="s">
        <v>312</v>
      </c>
      <c r="F13" s="164" t="s">
        <v>389</v>
      </c>
      <c r="G13" s="74"/>
      <c r="H13" t="s">
        <v>395</v>
      </c>
      <c r="I13" s="134">
        <f t="shared" ref="I13" si="1">IF(ISNUMBER(K13),D13*G13*K13,D13*G13)</f>
        <v>0</v>
      </c>
      <c r="K13" s="169"/>
    </row>
    <row r="14" spans="1:11" ht="18.5" thickBot="1" x14ac:dyDescent="0.6">
      <c r="A14" s="484"/>
      <c r="B14" s="10"/>
      <c r="C14" s="10"/>
      <c r="E14" s="163"/>
      <c r="F14" s="39"/>
    </row>
    <row r="15" spans="1:11" ht="36" customHeight="1" thickBot="1" x14ac:dyDescent="0.6">
      <c r="A15" s="484"/>
      <c r="B15" s="483" t="s">
        <v>383</v>
      </c>
      <c r="C15" s="167" t="s">
        <v>504</v>
      </c>
      <c r="D15" s="160">
        <v>13500</v>
      </c>
      <c r="E15" s="162" t="s">
        <v>312</v>
      </c>
      <c r="F15" s="164" t="s">
        <v>390</v>
      </c>
      <c r="G15" s="74"/>
      <c r="H15" t="s">
        <v>396</v>
      </c>
      <c r="I15" s="134">
        <f t="shared" ref="I15" si="2">IF(ISNUMBER(K15),D15*G15*K15,D15*G15)</f>
        <v>0</v>
      </c>
      <c r="K15" s="169"/>
    </row>
    <row r="16" spans="1:11" ht="18.5" thickBot="1" x14ac:dyDescent="0.6">
      <c r="A16" s="484"/>
      <c r="B16" s="483"/>
      <c r="C16" s="10"/>
      <c r="E16" s="163"/>
      <c r="F16" s="39"/>
    </row>
    <row r="17" spans="1:11" ht="36" customHeight="1" thickBot="1" x14ac:dyDescent="0.6">
      <c r="A17" s="484"/>
      <c r="B17" s="483"/>
      <c r="C17" s="167" t="s">
        <v>505</v>
      </c>
      <c r="D17" s="160">
        <v>20300</v>
      </c>
      <c r="E17" s="162" t="s">
        <v>312</v>
      </c>
      <c r="F17" s="164" t="s">
        <v>391</v>
      </c>
      <c r="G17" s="74"/>
      <c r="H17" t="s">
        <v>397</v>
      </c>
      <c r="I17" s="134">
        <f t="shared" ref="I17" si="3">IF(ISNUMBER(K17),D17*G17*K17,D17*G17)</f>
        <v>0</v>
      </c>
      <c r="K17" s="169"/>
    </row>
    <row r="18" spans="1:11" ht="18.5" thickBot="1" x14ac:dyDescent="0.6">
      <c r="A18" s="484"/>
      <c r="B18" s="483"/>
      <c r="C18" s="10"/>
      <c r="E18" s="163"/>
      <c r="F18" s="39"/>
    </row>
    <row r="19" spans="1:11" ht="52" customHeight="1" thickBot="1" x14ac:dyDescent="0.6">
      <c r="A19" s="484"/>
      <c r="B19" s="483"/>
      <c r="C19" s="167" t="s">
        <v>506</v>
      </c>
      <c r="D19" s="160">
        <v>36300</v>
      </c>
      <c r="E19" s="162" t="s">
        <v>312</v>
      </c>
      <c r="F19" s="164" t="s">
        <v>390</v>
      </c>
      <c r="G19" s="74"/>
      <c r="H19" t="s">
        <v>396</v>
      </c>
      <c r="I19" s="134">
        <f t="shared" ref="I19" si="4">IF(ISNUMBER(K19),D19*G19*K19,D19*G19)</f>
        <v>0</v>
      </c>
      <c r="K19" s="169"/>
    </row>
    <row r="20" spans="1:11" ht="18.5" thickBot="1" x14ac:dyDescent="0.6">
      <c r="A20" s="484"/>
      <c r="B20" s="10"/>
      <c r="C20" s="10"/>
      <c r="E20" s="163"/>
      <c r="F20" s="39"/>
    </row>
    <row r="21" spans="1:11" ht="54" customHeight="1" thickBot="1" x14ac:dyDescent="0.6">
      <c r="A21" s="484"/>
      <c r="B21" s="485" t="s">
        <v>516</v>
      </c>
      <c r="C21" s="485"/>
      <c r="D21" s="160">
        <v>104500</v>
      </c>
      <c r="E21" s="162" t="s">
        <v>312</v>
      </c>
      <c r="F21" s="164" t="s">
        <v>388</v>
      </c>
      <c r="G21" s="74"/>
      <c r="H21" t="s">
        <v>394</v>
      </c>
      <c r="I21" s="134">
        <f t="shared" ref="I21" si="5">IF(ISNUMBER(K21),D21*G21*K21,D21*G21)</f>
        <v>0</v>
      </c>
      <c r="K21" s="169"/>
    </row>
    <row r="22" spans="1:11" ht="18.5" thickBot="1" x14ac:dyDescent="0.6">
      <c r="A22" s="484"/>
      <c r="B22" s="10"/>
      <c r="C22" s="10"/>
      <c r="E22" s="163"/>
      <c r="F22" s="39"/>
    </row>
    <row r="23" spans="1:11" ht="36" customHeight="1" thickBot="1" x14ac:dyDescent="0.6">
      <c r="A23" s="484"/>
      <c r="B23" s="483" t="s">
        <v>507</v>
      </c>
      <c r="C23" s="167" t="s">
        <v>509</v>
      </c>
      <c r="D23" s="160">
        <v>15000</v>
      </c>
      <c r="E23" s="162" t="s">
        <v>312</v>
      </c>
      <c r="F23" s="164" t="s">
        <v>388</v>
      </c>
      <c r="G23" s="74"/>
      <c r="H23" t="s">
        <v>394</v>
      </c>
      <c r="I23" s="134">
        <f t="shared" ref="I23" si="6">IF(ISNUMBER(K23),D23*G23*K23,D23*G23)</f>
        <v>0</v>
      </c>
      <c r="K23" s="169"/>
    </row>
    <row r="24" spans="1:11" ht="18.5" thickBot="1" x14ac:dyDescent="0.6">
      <c r="A24" s="484"/>
      <c r="B24" s="483"/>
      <c r="C24" s="10"/>
      <c r="E24" s="163"/>
      <c r="F24" s="39"/>
    </row>
    <row r="25" spans="1:11" ht="35.5" customHeight="1" thickBot="1" x14ac:dyDescent="0.6">
      <c r="A25" s="484"/>
      <c r="B25" s="483"/>
      <c r="C25" s="167" t="s">
        <v>508</v>
      </c>
      <c r="D25" s="160">
        <v>115000</v>
      </c>
      <c r="E25" s="162" t="s">
        <v>312</v>
      </c>
      <c r="F25" s="164" t="s">
        <v>388</v>
      </c>
      <c r="G25" s="74"/>
      <c r="H25" t="s">
        <v>394</v>
      </c>
      <c r="I25" s="134">
        <f t="shared" ref="I25" si="7">IF(ISNUMBER(K25),D25*G25*K25,D25*G25)</f>
        <v>0</v>
      </c>
      <c r="K25" s="169"/>
    </row>
    <row r="26" spans="1:11" ht="18.5" thickBot="1" x14ac:dyDescent="0.6">
      <c r="A26" s="484"/>
      <c r="B26" s="10"/>
      <c r="C26" s="10"/>
      <c r="E26" s="163"/>
      <c r="F26" s="39"/>
    </row>
    <row r="27" spans="1:11" ht="36" customHeight="1" thickBot="1" x14ac:dyDescent="0.6">
      <c r="A27" s="484"/>
      <c r="B27" s="483" t="s">
        <v>510</v>
      </c>
      <c r="C27" s="167" t="s">
        <v>511</v>
      </c>
      <c r="D27" s="160">
        <v>4000</v>
      </c>
      <c r="E27" s="162" t="s">
        <v>312</v>
      </c>
      <c r="F27" s="164" t="s">
        <v>388</v>
      </c>
      <c r="G27" s="74"/>
      <c r="H27" t="s">
        <v>394</v>
      </c>
      <c r="I27" s="134">
        <f t="shared" ref="I27" si="8">IF(ISNUMBER(K27),D27*G27*K27,D27*G27)</f>
        <v>0</v>
      </c>
      <c r="K27" s="169"/>
    </row>
    <row r="28" spans="1:11" ht="18.5" thickBot="1" x14ac:dyDescent="0.6">
      <c r="A28" s="484"/>
      <c r="B28" s="483"/>
      <c r="C28" s="10"/>
      <c r="E28" s="163"/>
      <c r="F28" s="39"/>
    </row>
    <row r="29" spans="1:11" ht="36" customHeight="1" thickBot="1" x14ac:dyDescent="0.6">
      <c r="A29" s="484"/>
      <c r="B29" s="483"/>
      <c r="C29" s="167" t="s">
        <v>517</v>
      </c>
      <c r="D29" s="160">
        <v>7100</v>
      </c>
      <c r="E29" s="162" t="s">
        <v>312</v>
      </c>
      <c r="F29" s="164" t="s">
        <v>388</v>
      </c>
      <c r="G29" s="74"/>
      <c r="H29" t="s">
        <v>394</v>
      </c>
      <c r="I29" s="134">
        <f t="shared" ref="I29" si="9">IF(ISNUMBER(K29),D29*G29*K29,D29*G29)</f>
        <v>0</v>
      </c>
      <c r="K29" s="169"/>
    </row>
    <row r="30" spans="1:11" ht="18.5" thickBot="1" x14ac:dyDescent="0.6">
      <c r="A30" s="10"/>
      <c r="B30" s="10"/>
      <c r="C30" s="10"/>
      <c r="E30" s="163"/>
      <c r="F30" s="39"/>
    </row>
    <row r="31" spans="1:11" ht="36" customHeight="1" thickBot="1" x14ac:dyDescent="0.6">
      <c r="A31" s="485" t="s">
        <v>385</v>
      </c>
      <c r="B31" s="485"/>
      <c r="C31" s="485"/>
      <c r="D31" s="160">
        <v>1477200</v>
      </c>
      <c r="E31" s="162" t="s">
        <v>312</v>
      </c>
      <c r="F31" s="164" t="s">
        <v>388</v>
      </c>
      <c r="G31" s="74"/>
      <c r="H31" t="s">
        <v>394</v>
      </c>
      <c r="I31" s="134">
        <f t="shared" ref="I31" si="10">IF(ISNUMBER(K31),D31*G31*K31,D31*G31)</f>
        <v>0</v>
      </c>
      <c r="K31" s="169"/>
    </row>
    <row r="32" spans="1:11" ht="18.5" thickBot="1" x14ac:dyDescent="0.6">
      <c r="A32" s="10"/>
      <c r="B32" s="10"/>
      <c r="C32" s="10"/>
      <c r="E32" s="163"/>
      <c r="F32" s="39"/>
    </row>
    <row r="33" spans="1:11" ht="36" customHeight="1" thickBot="1" x14ac:dyDescent="0.6">
      <c r="A33" s="483" t="s">
        <v>386</v>
      </c>
      <c r="B33" s="485" t="s">
        <v>520</v>
      </c>
      <c r="C33" s="485"/>
      <c r="D33" s="160">
        <v>396500</v>
      </c>
      <c r="E33" s="162" t="s">
        <v>312</v>
      </c>
      <c r="F33" s="164" t="s">
        <v>388</v>
      </c>
      <c r="G33" s="74"/>
      <c r="H33" t="s">
        <v>394</v>
      </c>
      <c r="I33" s="134">
        <f t="shared" ref="I33" si="11">IF(ISNUMBER(K33),D33*G33*K33,D33*G33)</f>
        <v>0</v>
      </c>
      <c r="K33" s="169"/>
    </row>
    <row r="34" spans="1:11" ht="18.5" thickBot="1" x14ac:dyDescent="0.6">
      <c r="A34" s="483"/>
      <c r="B34" s="10"/>
      <c r="C34" s="10"/>
      <c r="E34" s="163"/>
      <c r="F34" s="39"/>
    </row>
    <row r="35" spans="1:11" ht="35.5" customHeight="1" thickBot="1" x14ac:dyDescent="0.6">
      <c r="A35" s="483"/>
      <c r="B35" s="485" t="s">
        <v>521</v>
      </c>
      <c r="C35" s="485"/>
      <c r="D35" s="160">
        <v>57400</v>
      </c>
      <c r="E35" s="162" t="s">
        <v>312</v>
      </c>
      <c r="F35" s="164" t="s">
        <v>392</v>
      </c>
      <c r="G35" s="74"/>
      <c r="H35" t="s">
        <v>395</v>
      </c>
      <c r="I35" s="134">
        <f t="shared" ref="I35" si="12">IF(ISNUMBER(K35),D35*G35*K35,D35*G35)</f>
        <v>0</v>
      </c>
      <c r="K35" s="169"/>
    </row>
    <row r="36" spans="1:11" ht="18.5" thickBot="1" x14ac:dyDescent="0.6">
      <c r="A36" s="483"/>
      <c r="B36" s="10"/>
      <c r="C36" s="10"/>
      <c r="E36" s="163"/>
      <c r="F36" s="39"/>
    </row>
    <row r="37" spans="1:11" ht="35.5" customHeight="1" thickBot="1" x14ac:dyDescent="0.6">
      <c r="A37" s="483"/>
      <c r="B37" s="485" t="s">
        <v>512</v>
      </c>
      <c r="C37" s="485"/>
      <c r="D37" s="160">
        <v>55400</v>
      </c>
      <c r="E37" s="162" t="s">
        <v>312</v>
      </c>
      <c r="F37" s="164" t="s">
        <v>388</v>
      </c>
      <c r="G37" s="74"/>
      <c r="H37" t="s">
        <v>394</v>
      </c>
      <c r="I37" s="134">
        <f t="shared" ref="I37" si="13">IF(ISNUMBER(K37),D37*G37*K37,D37*G37)</f>
        <v>0</v>
      </c>
      <c r="K37" s="169"/>
    </row>
    <row r="38" spans="1:11" ht="18.5" thickBot="1" x14ac:dyDescent="0.6">
      <c r="A38" s="10"/>
      <c r="B38" s="10"/>
      <c r="C38" s="10"/>
      <c r="E38" s="163"/>
      <c r="F38" s="39"/>
    </row>
    <row r="39" spans="1:11" ht="36" customHeight="1" thickBot="1" x14ac:dyDescent="0.6">
      <c r="A39" s="485" t="s">
        <v>513</v>
      </c>
      <c r="B39" s="485"/>
      <c r="C39" s="485"/>
      <c r="D39" s="160">
        <v>163900</v>
      </c>
      <c r="E39" s="162" t="s">
        <v>312</v>
      </c>
      <c r="F39" s="165" t="s">
        <v>500</v>
      </c>
      <c r="G39" s="74"/>
      <c r="H39" t="s">
        <v>395</v>
      </c>
      <c r="I39" s="134">
        <f t="shared" ref="I39" si="14">IF(ISNUMBER(K39),D39*G39*K39,D39*G39)</f>
        <v>0</v>
      </c>
      <c r="K39" s="169"/>
    </row>
    <row r="40" spans="1:11" ht="18.5" thickBot="1" x14ac:dyDescent="0.6">
      <c r="A40" s="10"/>
      <c r="B40" s="10"/>
      <c r="C40" s="10"/>
      <c r="E40" s="163"/>
      <c r="F40" s="39"/>
    </row>
    <row r="41" spans="1:11" ht="36" customHeight="1" thickBot="1" x14ac:dyDescent="0.6">
      <c r="A41" s="483" t="s">
        <v>387</v>
      </c>
      <c r="B41" s="485" t="s">
        <v>384</v>
      </c>
      <c r="C41" s="485"/>
      <c r="D41" s="160">
        <v>52400</v>
      </c>
      <c r="E41" s="162" t="s">
        <v>312</v>
      </c>
      <c r="F41" s="164" t="s">
        <v>393</v>
      </c>
      <c r="G41" s="74"/>
      <c r="H41" t="s">
        <v>395</v>
      </c>
      <c r="I41" s="134">
        <f t="shared" ref="I41" si="15">IF(ISNUMBER(K41),D41*G41*K41,D41*G41)</f>
        <v>0</v>
      </c>
      <c r="K41" s="169"/>
    </row>
    <row r="42" spans="1:11" ht="18.5" thickBot="1" x14ac:dyDescent="0.6">
      <c r="A42" s="483"/>
      <c r="B42" s="10"/>
      <c r="C42" s="10"/>
      <c r="E42" s="163"/>
      <c r="F42" s="39"/>
    </row>
    <row r="43" spans="1:11" ht="36" customHeight="1" thickBot="1" x14ac:dyDescent="0.6">
      <c r="A43" s="483"/>
      <c r="B43" s="485" t="s">
        <v>514</v>
      </c>
      <c r="C43" s="485"/>
      <c r="D43" s="160">
        <v>17400</v>
      </c>
      <c r="E43" s="162" t="s">
        <v>312</v>
      </c>
      <c r="F43" s="164" t="s">
        <v>389</v>
      </c>
      <c r="G43" s="74"/>
      <c r="H43" t="s">
        <v>395</v>
      </c>
      <c r="I43" s="134">
        <f t="shared" ref="I43" si="16">IF(ISNUMBER(K43),D43*G43*K43,D43*G43)</f>
        <v>0</v>
      </c>
      <c r="K43" s="169"/>
    </row>
    <row r="44" spans="1:11" ht="18.5" thickBot="1" x14ac:dyDescent="0.6">
      <c r="A44" s="483"/>
      <c r="B44" s="10"/>
      <c r="C44" s="10"/>
      <c r="E44" s="163"/>
      <c r="F44" s="39"/>
    </row>
    <row r="45" spans="1:11" ht="54" customHeight="1" thickBot="1" x14ac:dyDescent="0.6">
      <c r="A45" s="483"/>
      <c r="B45" s="485" t="s">
        <v>515</v>
      </c>
      <c r="C45" s="485"/>
      <c r="D45" s="160">
        <v>39900</v>
      </c>
      <c r="E45" s="162" t="s">
        <v>312</v>
      </c>
      <c r="F45" s="164" t="s">
        <v>389</v>
      </c>
      <c r="G45" s="74"/>
      <c r="H45" t="s">
        <v>395</v>
      </c>
      <c r="I45" s="134">
        <f t="shared" ref="I45" si="17">IF(ISNUMBER(K45),D45*G45*K45,D45*G45)</f>
        <v>0</v>
      </c>
      <c r="K45" s="169"/>
    </row>
    <row r="46" spans="1:11" ht="18.5" thickBot="1" x14ac:dyDescent="0.6">
      <c r="A46" s="10"/>
      <c r="B46" s="10"/>
      <c r="C46" s="10"/>
      <c r="E46" s="163"/>
      <c r="F46" s="39"/>
    </row>
    <row r="47" spans="1:11" ht="36" customHeight="1" thickBot="1" x14ac:dyDescent="0.6">
      <c r="A47" s="483" t="s">
        <v>499</v>
      </c>
      <c r="B47" s="485" t="s">
        <v>491</v>
      </c>
      <c r="C47" s="485"/>
      <c r="D47" s="160">
        <v>159400</v>
      </c>
      <c r="E47" s="162" t="s">
        <v>312</v>
      </c>
      <c r="F47" s="164" t="s">
        <v>388</v>
      </c>
      <c r="G47" s="74"/>
      <c r="H47" t="s">
        <v>524</v>
      </c>
      <c r="I47" s="134">
        <f t="shared" ref="I47" si="18">IF(ISNUMBER(K47),D47*G47*K47,D47*G47)</f>
        <v>0</v>
      </c>
      <c r="K47" s="169"/>
    </row>
    <row r="48" spans="1:11" ht="18.5" thickBot="1" x14ac:dyDescent="0.6">
      <c r="A48" s="483"/>
      <c r="B48" s="10"/>
      <c r="C48" s="10"/>
      <c r="E48" s="163"/>
      <c r="F48" s="39"/>
    </row>
    <row r="49" spans="1:11" ht="36" customHeight="1" thickBot="1" x14ac:dyDescent="0.6">
      <c r="A49" s="483"/>
      <c r="B49" s="485" t="s">
        <v>496</v>
      </c>
      <c r="C49" s="485"/>
      <c r="D49" s="160">
        <v>26800</v>
      </c>
      <c r="E49" s="162" t="s">
        <v>312</v>
      </c>
      <c r="F49" s="166" t="s">
        <v>389</v>
      </c>
      <c r="G49" s="74"/>
      <c r="H49" t="s">
        <v>395</v>
      </c>
      <c r="I49" s="134">
        <f t="shared" ref="I49" si="19">IF(ISNUMBER(K49),D49*G49*K49,D49*G49)</f>
        <v>0</v>
      </c>
      <c r="K49" s="169"/>
    </row>
    <row r="50" spans="1:11" ht="18.5" thickBot="1" x14ac:dyDescent="0.6">
      <c r="A50" s="10"/>
      <c r="B50" s="180"/>
      <c r="C50" s="10"/>
      <c r="E50" s="163"/>
    </row>
    <row r="51" spans="1:11" ht="18" customHeight="1" thickBot="1" x14ac:dyDescent="0.6">
      <c r="A51" s="10"/>
      <c r="B51" s="180"/>
      <c r="C51" s="182" t="s">
        <v>492</v>
      </c>
      <c r="D51" s="160">
        <v>1346900</v>
      </c>
      <c r="E51" s="183"/>
      <c r="F51" s="184" t="s">
        <v>497</v>
      </c>
      <c r="G51" s="23"/>
      <c r="I51" s="32">
        <f>IF(AND(G49&gt;0,C67=TRUE),IF(ISNUMBER(K51),D51*K51,D51),0)</f>
        <v>0</v>
      </c>
      <c r="K51" s="128"/>
    </row>
    <row r="52" spans="1:11" ht="18.5" thickBot="1" x14ac:dyDescent="0.6">
      <c r="B52" s="180"/>
      <c r="C52" s="10"/>
      <c r="E52" s="163"/>
    </row>
    <row r="53" spans="1:11" ht="18.5" thickBot="1" x14ac:dyDescent="0.6">
      <c r="A53" s="10"/>
      <c r="B53" s="180"/>
      <c r="C53" s="182" t="s">
        <v>493</v>
      </c>
      <c r="D53" s="160">
        <v>971100</v>
      </c>
      <c r="E53" s="183"/>
      <c r="F53" s="184" t="s">
        <v>497</v>
      </c>
      <c r="G53" s="23"/>
      <c r="I53" s="32">
        <f>IF(AND(G49&gt;0,C68=TRUE),IF(ISNUMBER(K53),D53*K53,D53),0)</f>
        <v>0</v>
      </c>
      <c r="K53" s="128"/>
    </row>
    <row r="54" spans="1:11" ht="18.5" thickBot="1" x14ac:dyDescent="0.6">
      <c r="A54" s="10"/>
      <c r="B54" s="181"/>
      <c r="C54" s="179"/>
      <c r="E54" s="163"/>
    </row>
    <row r="55" spans="1:11" ht="18.5" thickBot="1" x14ac:dyDescent="0.6">
      <c r="A55" s="10"/>
      <c r="B55" s="180"/>
      <c r="C55" s="182" t="s">
        <v>494</v>
      </c>
      <c r="D55" s="160">
        <v>402100</v>
      </c>
      <c r="E55" s="183"/>
      <c r="F55" s="184" t="s">
        <v>497</v>
      </c>
      <c r="G55" s="23"/>
      <c r="I55" s="32">
        <f>IF(AND(G49&gt;0,C69=TRUE),IF(ISNUMBER(K55),D55*K55,D55),0)</f>
        <v>0</v>
      </c>
      <c r="K55" s="128"/>
    </row>
    <row r="56" spans="1:11" ht="18.5" thickBot="1" x14ac:dyDescent="0.6">
      <c r="A56" s="10"/>
      <c r="B56" s="181"/>
      <c r="C56" s="179"/>
      <c r="E56" s="163"/>
    </row>
    <row r="57" spans="1:11" ht="18" customHeight="1" thickBot="1" x14ac:dyDescent="0.6">
      <c r="A57" s="10"/>
      <c r="B57" s="180"/>
      <c r="C57" s="182" t="s">
        <v>495</v>
      </c>
      <c r="D57" s="160">
        <v>481200</v>
      </c>
      <c r="E57" s="183"/>
      <c r="F57" s="184" t="s">
        <v>497</v>
      </c>
      <c r="G57" s="23"/>
      <c r="I57" s="32">
        <f>IF(AND(G49&gt;0,C70=TRUE),IF(ISNUMBER(K57),D57*K57,D57),0)</f>
        <v>0</v>
      </c>
      <c r="K57" s="128"/>
    </row>
    <row r="58" spans="1:11" ht="18.5" thickBot="1" x14ac:dyDescent="0.6">
      <c r="A58" s="10"/>
      <c r="B58" s="10"/>
      <c r="C58" s="10"/>
      <c r="E58" s="163"/>
    </row>
    <row r="59" spans="1:11" ht="19" thickTop="1" thickBot="1" x14ac:dyDescent="0.6">
      <c r="H59" s="78" t="s">
        <v>308</v>
      </c>
      <c r="I59" s="170">
        <f>I9+I11+I13+I15+I17+I19+I21+I23+I25+I27+I29+I31+I33+I35+I37+I39+I41+I43+I45+I47+I49+I51+I53+I55+I57</f>
        <v>0</v>
      </c>
    </row>
    <row r="60" spans="1:11" ht="19" thickTop="1" thickBot="1" x14ac:dyDescent="0.6"/>
    <row r="61" spans="1:11" ht="18.5" thickBot="1" x14ac:dyDescent="0.6">
      <c r="A61" s="1" t="s">
        <v>498</v>
      </c>
      <c r="H61" s="5" t="s">
        <v>371</v>
      </c>
      <c r="I61" s="34"/>
    </row>
    <row r="62" spans="1:11" ht="18.5" thickBot="1" x14ac:dyDescent="0.6"/>
    <row r="63" spans="1:11" x14ac:dyDescent="0.55000000000000004">
      <c r="A63" s="393" t="s">
        <v>349</v>
      </c>
      <c r="B63" s="394"/>
      <c r="C63" s="394"/>
      <c r="D63" s="394"/>
      <c r="E63" s="394"/>
      <c r="F63" s="395"/>
      <c r="H63" s="401" t="s">
        <v>333</v>
      </c>
      <c r="I63" s="401"/>
    </row>
    <row r="64" spans="1:11" ht="18.5" thickBot="1" x14ac:dyDescent="0.6">
      <c r="A64" s="396"/>
      <c r="B64" s="397"/>
      <c r="C64" s="397"/>
      <c r="D64" s="397"/>
      <c r="E64" s="397"/>
      <c r="F64" s="398"/>
      <c r="H64" s="401"/>
      <c r="I64" s="401"/>
    </row>
    <row r="67" spans="3:3" x14ac:dyDescent="0.55000000000000004">
      <c r="C67" s="185" t="b">
        <v>0</v>
      </c>
    </row>
    <row r="68" spans="3:3" x14ac:dyDescent="0.55000000000000004">
      <c r="C68" s="186" t="b">
        <v>0</v>
      </c>
    </row>
    <row r="69" spans="3:3" x14ac:dyDescent="0.55000000000000004">
      <c r="C69" s="186" t="b">
        <v>0</v>
      </c>
    </row>
    <row r="70" spans="3:3" x14ac:dyDescent="0.55000000000000004">
      <c r="C70" s="187" t="b">
        <v>0</v>
      </c>
    </row>
  </sheetData>
  <mergeCells count="25">
    <mergeCell ref="A4:F5"/>
    <mergeCell ref="K6:K7"/>
    <mergeCell ref="B43:C43"/>
    <mergeCell ref="B45:C45"/>
    <mergeCell ref="B49:C49"/>
    <mergeCell ref="A47:A49"/>
    <mergeCell ref="A41:A45"/>
    <mergeCell ref="B41:C41"/>
    <mergeCell ref="B47:C47"/>
    <mergeCell ref="A63:F64"/>
    <mergeCell ref="A7:C7"/>
    <mergeCell ref="H63:I64"/>
    <mergeCell ref="B11:B13"/>
    <mergeCell ref="B15:B19"/>
    <mergeCell ref="B23:B25"/>
    <mergeCell ref="A9:A29"/>
    <mergeCell ref="B9:C9"/>
    <mergeCell ref="B21:C21"/>
    <mergeCell ref="B27:B29"/>
    <mergeCell ref="A31:C31"/>
    <mergeCell ref="B33:C33"/>
    <mergeCell ref="B35:C35"/>
    <mergeCell ref="B37:C37"/>
    <mergeCell ref="A33:A37"/>
    <mergeCell ref="A39:C39"/>
  </mergeCells>
  <phoneticPr fontId="18"/>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8193" r:id="rId3" name="Check Box 1">
              <controlPr defaultSize="0" autoFill="0" autoLine="0" autoPict="0">
                <anchor moveWithCells="1">
                  <from>
                    <xdr:col>6</xdr:col>
                    <xdr:colOff>209550</xdr:colOff>
                    <xdr:row>49</xdr:row>
                    <xdr:rowOff>234950</xdr:rowOff>
                  </from>
                  <to>
                    <xdr:col>6</xdr:col>
                    <xdr:colOff>393700</xdr:colOff>
                    <xdr:row>50</xdr:row>
                    <xdr:rowOff>228600</xdr:rowOff>
                  </to>
                </anchor>
              </controlPr>
            </control>
          </mc:Choice>
        </mc:AlternateContent>
        <mc:AlternateContent xmlns:mc="http://schemas.openxmlformats.org/markup-compatibility/2006">
          <mc:Choice Requires="x14">
            <control shapeId="8194" r:id="rId4" name="Check Box 2">
              <controlPr defaultSize="0" autoFill="0" autoLine="0" autoPict="0">
                <anchor moveWithCells="1">
                  <from>
                    <xdr:col>6</xdr:col>
                    <xdr:colOff>222250</xdr:colOff>
                    <xdr:row>52</xdr:row>
                    <xdr:rowOff>6350</xdr:rowOff>
                  </from>
                  <to>
                    <xdr:col>6</xdr:col>
                    <xdr:colOff>438150</xdr:colOff>
                    <xdr:row>52</xdr:row>
                    <xdr:rowOff>234950</xdr:rowOff>
                  </to>
                </anchor>
              </controlPr>
            </control>
          </mc:Choice>
        </mc:AlternateContent>
        <mc:AlternateContent xmlns:mc="http://schemas.openxmlformats.org/markup-compatibility/2006">
          <mc:Choice Requires="x14">
            <control shapeId="8195" r:id="rId5" name="Check Box 3">
              <controlPr defaultSize="0" autoFill="0" autoLine="0" autoPict="0">
                <anchor moveWithCells="1">
                  <from>
                    <xdr:col>6</xdr:col>
                    <xdr:colOff>222250</xdr:colOff>
                    <xdr:row>53</xdr:row>
                    <xdr:rowOff>234950</xdr:rowOff>
                  </from>
                  <to>
                    <xdr:col>6</xdr:col>
                    <xdr:colOff>444500</xdr:colOff>
                    <xdr:row>54</xdr:row>
                    <xdr:rowOff>234950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6</xdr:col>
                    <xdr:colOff>222250</xdr:colOff>
                    <xdr:row>55</xdr:row>
                    <xdr:rowOff>234950</xdr:rowOff>
                  </from>
                  <to>
                    <xdr:col>6</xdr:col>
                    <xdr:colOff>463550</xdr:colOff>
                    <xdr:row>56</xdr:row>
                    <xdr:rowOff>228600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6E6F0-A938-43A3-A2C8-70EB42025CE8}">
  <sheetPr codeName="Sheet9"/>
  <dimension ref="A2:Q74"/>
  <sheetViews>
    <sheetView showZeros="0" zoomScale="115" zoomScaleNormal="115" workbookViewId="0">
      <selection activeCell="L41" sqref="L41"/>
    </sheetView>
  </sheetViews>
  <sheetFormatPr defaultRowHeight="18" x14ac:dyDescent="0.55000000000000004"/>
  <cols>
    <col min="1" max="1" width="15.58203125" customWidth="1"/>
    <col min="11" max="11" width="12.6640625" customWidth="1"/>
    <col min="12" max="12" width="10.6640625" customWidth="1"/>
    <col min="15" max="15" width="11.6640625" customWidth="1"/>
    <col min="17" max="17" width="10.6640625" customWidth="1"/>
  </cols>
  <sheetData>
    <row r="2" spans="1:17" ht="25" customHeight="1" x14ac:dyDescent="0.55000000000000004">
      <c r="A2" s="81" t="s">
        <v>290</v>
      </c>
      <c r="B2" s="82"/>
      <c r="C2" s="84"/>
    </row>
    <row r="3" spans="1:17" x14ac:dyDescent="0.55000000000000004">
      <c r="A3" s="130" t="s">
        <v>409</v>
      </c>
      <c r="B3" s="131"/>
      <c r="C3" s="131"/>
      <c r="D3" s="131"/>
      <c r="E3" s="131"/>
      <c r="F3" s="131"/>
      <c r="G3" s="131"/>
      <c r="H3" s="131"/>
    </row>
    <row r="4" spans="1:17" ht="47" customHeight="1" x14ac:dyDescent="0.55000000000000004">
      <c r="A4" s="390" t="s">
        <v>422</v>
      </c>
      <c r="B4" s="421"/>
      <c r="C4" s="421"/>
      <c r="D4" s="421"/>
      <c r="E4" s="421"/>
      <c r="F4" s="421"/>
      <c r="G4" s="421"/>
      <c r="H4" s="421"/>
      <c r="I4" s="421"/>
      <c r="J4" s="421"/>
      <c r="K4" s="422"/>
    </row>
    <row r="5" spans="1:17" ht="18" customHeight="1" x14ac:dyDescent="0.55000000000000004">
      <c r="A5" s="171"/>
      <c r="B5" s="171"/>
      <c r="C5" s="171"/>
      <c r="D5" s="171"/>
      <c r="E5" s="171"/>
      <c r="F5" s="171"/>
      <c r="G5" s="171"/>
      <c r="H5" s="171"/>
      <c r="I5" s="171"/>
      <c r="J5" s="171"/>
      <c r="K5" s="171"/>
      <c r="O5" s="402" t="s">
        <v>358</v>
      </c>
    </row>
    <row r="6" spans="1:17" ht="18" customHeight="1" x14ac:dyDescent="0.55000000000000004">
      <c r="A6" s="492" t="s">
        <v>410</v>
      </c>
      <c r="B6" s="493"/>
      <c r="C6" s="493"/>
      <c r="D6" s="493"/>
      <c r="E6" s="493"/>
      <c r="F6" s="493"/>
      <c r="G6" s="493"/>
      <c r="H6" s="493"/>
      <c r="I6" s="493"/>
      <c r="J6" s="493"/>
      <c r="K6" s="171"/>
      <c r="O6" s="403"/>
    </row>
    <row r="7" spans="1:17" ht="18.5" thickBot="1" x14ac:dyDescent="0.6"/>
    <row r="8" spans="1:17" ht="18.5" thickBot="1" x14ac:dyDescent="0.6">
      <c r="A8" s="79" t="s">
        <v>291</v>
      </c>
      <c r="C8" s="420" t="s">
        <v>292</v>
      </c>
      <c r="D8" s="420"/>
      <c r="E8" s="420"/>
      <c r="F8" s="420"/>
      <c r="G8" s="420"/>
      <c r="H8" s="420"/>
      <c r="I8" s="420"/>
      <c r="J8" s="420"/>
      <c r="K8" s="11" t="s">
        <v>293</v>
      </c>
      <c r="L8" s="177"/>
      <c r="M8" s="1" t="s">
        <v>294</v>
      </c>
      <c r="O8" s="169"/>
      <c r="Q8" s="134">
        <f>IF(ISNUMBER(O8),L8*O8,L8)</f>
        <v>0</v>
      </c>
    </row>
    <row r="9" spans="1:17" x14ac:dyDescent="0.55000000000000004">
      <c r="Q9" s="26"/>
    </row>
    <row r="10" spans="1:17" ht="13.5" customHeight="1" x14ac:dyDescent="0.55000000000000004">
      <c r="A10" s="502" t="s">
        <v>295</v>
      </c>
      <c r="C10" s="411" t="s">
        <v>296</v>
      </c>
      <c r="D10" s="411"/>
      <c r="E10" s="411"/>
      <c r="F10" s="411"/>
      <c r="G10" s="411"/>
      <c r="H10" s="411"/>
      <c r="I10" s="411"/>
      <c r="J10" s="411"/>
      <c r="Q10" s="26"/>
    </row>
    <row r="11" spans="1:17" x14ac:dyDescent="0.55000000000000004">
      <c r="A11" s="502"/>
      <c r="C11" s="411"/>
      <c r="D11" s="411"/>
      <c r="E11" s="411"/>
      <c r="F11" s="411"/>
      <c r="G11" s="411"/>
      <c r="H11" s="411"/>
      <c r="I11" s="411"/>
      <c r="J11" s="411"/>
      <c r="Q11" s="26"/>
    </row>
    <row r="12" spans="1:17" x14ac:dyDescent="0.55000000000000004">
      <c r="A12" s="502"/>
      <c r="C12" s="411"/>
      <c r="D12" s="411"/>
      <c r="E12" s="411"/>
      <c r="F12" s="411"/>
      <c r="G12" s="411"/>
      <c r="H12" s="411"/>
      <c r="I12" s="411"/>
      <c r="J12" s="411"/>
      <c r="Q12" s="26"/>
    </row>
    <row r="13" spans="1:17" ht="18.5" thickBot="1" x14ac:dyDescent="0.6">
      <c r="A13" s="502"/>
      <c r="C13" s="411"/>
      <c r="D13" s="411"/>
      <c r="E13" s="411"/>
      <c r="F13" s="411"/>
      <c r="G13" s="411"/>
      <c r="H13" s="411"/>
      <c r="I13" s="411"/>
      <c r="J13" s="411"/>
      <c r="Q13" s="26"/>
    </row>
    <row r="14" spans="1:17" ht="18.5" thickBot="1" x14ac:dyDescent="0.6">
      <c r="A14" s="502"/>
      <c r="C14" s="411"/>
      <c r="D14" s="411"/>
      <c r="E14" s="411"/>
      <c r="F14" s="411"/>
      <c r="G14" s="411"/>
      <c r="H14" s="411"/>
      <c r="I14" s="411"/>
      <c r="J14" s="411"/>
      <c r="K14" s="11" t="s">
        <v>297</v>
      </c>
      <c r="L14" s="177"/>
      <c r="M14" s="1" t="s">
        <v>294</v>
      </c>
      <c r="O14" s="140"/>
      <c r="Q14" s="134">
        <f t="shared" ref="Q14:Q37" si="0">IF(ISNUMBER(O14),L14*O14,L14)</f>
        <v>0</v>
      </c>
    </row>
    <row r="15" spans="1:17" x14ac:dyDescent="0.55000000000000004">
      <c r="Q15" s="26"/>
    </row>
    <row r="16" spans="1:17" ht="13.5" customHeight="1" x14ac:dyDescent="0.55000000000000004">
      <c r="A16" s="502" t="s">
        <v>298</v>
      </c>
      <c r="C16" s="411" t="s">
        <v>299</v>
      </c>
      <c r="D16" s="411"/>
      <c r="E16" s="411"/>
      <c r="F16" s="411"/>
      <c r="G16" s="411"/>
      <c r="H16" s="411"/>
      <c r="I16" s="411"/>
      <c r="J16" s="411"/>
      <c r="Q16" s="26"/>
    </row>
    <row r="17" spans="1:17" ht="18.5" thickBot="1" x14ac:dyDescent="0.6">
      <c r="A17" s="502"/>
      <c r="C17" s="411"/>
      <c r="D17" s="411"/>
      <c r="E17" s="411"/>
      <c r="F17" s="411"/>
      <c r="G17" s="411"/>
      <c r="H17" s="411"/>
      <c r="I17" s="411"/>
      <c r="J17" s="411"/>
      <c r="Q17" s="26"/>
    </row>
    <row r="18" spans="1:17" ht="18.5" thickBot="1" x14ac:dyDescent="0.6">
      <c r="A18" s="502"/>
      <c r="C18" s="411"/>
      <c r="D18" s="411"/>
      <c r="E18" s="411"/>
      <c r="F18" s="411"/>
      <c r="G18" s="411"/>
      <c r="H18" s="411"/>
      <c r="I18" s="411"/>
      <c r="J18" s="411"/>
      <c r="K18" s="11" t="s">
        <v>300</v>
      </c>
      <c r="L18" s="177"/>
      <c r="M18" s="1" t="s">
        <v>294</v>
      </c>
      <c r="O18" s="140"/>
      <c r="Q18" s="134">
        <f t="shared" si="0"/>
        <v>0</v>
      </c>
    </row>
    <row r="19" spans="1:17" x14ac:dyDescent="0.55000000000000004">
      <c r="Q19" s="26"/>
    </row>
    <row r="20" spans="1:17" ht="13.5" customHeight="1" x14ac:dyDescent="0.55000000000000004">
      <c r="A20" s="501" t="s">
        <v>352</v>
      </c>
      <c r="C20" s="411" t="s">
        <v>301</v>
      </c>
      <c r="D20" s="411"/>
      <c r="E20" s="411"/>
      <c r="F20" s="411"/>
      <c r="G20" s="411"/>
      <c r="H20" s="411"/>
      <c r="I20" s="411"/>
      <c r="J20" s="411"/>
      <c r="Q20" s="26"/>
    </row>
    <row r="21" spans="1:17" x14ac:dyDescent="0.55000000000000004">
      <c r="A21" s="501"/>
      <c r="C21" s="411"/>
      <c r="D21" s="411"/>
      <c r="E21" s="411"/>
      <c r="F21" s="411"/>
      <c r="G21" s="411"/>
      <c r="H21" s="411"/>
      <c r="I21" s="411"/>
      <c r="J21" s="411"/>
      <c r="Q21" s="26"/>
    </row>
    <row r="22" spans="1:17" x14ac:dyDescent="0.55000000000000004">
      <c r="A22" s="501"/>
      <c r="C22" s="411"/>
      <c r="D22" s="411"/>
      <c r="E22" s="411"/>
      <c r="F22" s="411"/>
      <c r="G22" s="411"/>
      <c r="H22" s="411"/>
      <c r="I22" s="411"/>
      <c r="J22" s="411"/>
      <c r="Q22" s="26"/>
    </row>
    <row r="23" spans="1:17" ht="18.5" thickBot="1" x14ac:dyDescent="0.6">
      <c r="A23" s="501"/>
      <c r="C23" s="411"/>
      <c r="D23" s="411"/>
      <c r="E23" s="411"/>
      <c r="F23" s="411"/>
      <c r="G23" s="411"/>
      <c r="H23" s="411"/>
      <c r="I23" s="411"/>
      <c r="J23" s="411"/>
      <c r="Q23" s="26"/>
    </row>
    <row r="24" spans="1:17" ht="18.5" thickBot="1" x14ac:dyDescent="0.6">
      <c r="A24" s="501"/>
      <c r="C24" s="411"/>
      <c r="D24" s="411"/>
      <c r="E24" s="411"/>
      <c r="F24" s="411"/>
      <c r="G24" s="411"/>
      <c r="H24" s="411"/>
      <c r="I24" s="411"/>
      <c r="J24" s="411"/>
      <c r="K24" s="11" t="s">
        <v>302</v>
      </c>
      <c r="L24" s="177"/>
      <c r="M24" s="1" t="s">
        <v>294</v>
      </c>
      <c r="O24" s="140"/>
      <c r="Q24" s="134">
        <f t="shared" si="0"/>
        <v>0</v>
      </c>
    </row>
    <row r="25" spans="1:17" x14ac:dyDescent="0.55000000000000004">
      <c r="Q25" s="26"/>
    </row>
    <row r="26" spans="1:17" ht="13.5" customHeight="1" x14ac:dyDescent="0.55000000000000004">
      <c r="A26" s="501" t="s">
        <v>351</v>
      </c>
      <c r="C26" s="411" t="s">
        <v>334</v>
      </c>
      <c r="D26" s="411"/>
      <c r="E26" s="411"/>
      <c r="F26" s="411"/>
      <c r="G26" s="411"/>
      <c r="H26" s="411"/>
      <c r="I26" s="411"/>
      <c r="J26" s="411"/>
      <c r="Q26" s="26"/>
    </row>
    <row r="27" spans="1:17" x14ac:dyDescent="0.55000000000000004">
      <c r="A27" s="501"/>
      <c r="C27" s="411"/>
      <c r="D27" s="411"/>
      <c r="E27" s="411"/>
      <c r="F27" s="411"/>
      <c r="G27" s="411"/>
      <c r="H27" s="411"/>
      <c r="I27" s="411"/>
      <c r="J27" s="411"/>
      <c r="Q27" s="26"/>
    </row>
    <row r="28" spans="1:17" x14ac:dyDescent="0.55000000000000004">
      <c r="A28" s="501"/>
      <c r="C28" s="411"/>
      <c r="D28" s="411"/>
      <c r="E28" s="411"/>
      <c r="F28" s="411"/>
      <c r="G28" s="411"/>
      <c r="H28" s="411"/>
      <c r="I28" s="411"/>
      <c r="J28" s="411"/>
      <c r="Q28" s="26"/>
    </row>
    <row r="29" spans="1:17" ht="18.5" thickBot="1" x14ac:dyDescent="0.6">
      <c r="A29" s="501"/>
      <c r="C29" s="411"/>
      <c r="D29" s="411"/>
      <c r="E29" s="411"/>
      <c r="F29" s="411"/>
      <c r="G29" s="411"/>
      <c r="H29" s="411"/>
      <c r="I29" s="411"/>
      <c r="J29" s="411"/>
      <c r="Q29" s="26"/>
    </row>
    <row r="30" spans="1:17" ht="18.5" thickBot="1" x14ac:dyDescent="0.6">
      <c r="A30" s="501"/>
      <c r="C30" s="411"/>
      <c r="D30" s="411"/>
      <c r="E30" s="411"/>
      <c r="F30" s="411"/>
      <c r="G30" s="411"/>
      <c r="H30" s="411"/>
      <c r="I30" s="411"/>
      <c r="J30" s="411"/>
      <c r="K30" s="11" t="s">
        <v>303</v>
      </c>
      <c r="L30" s="177"/>
      <c r="M30" s="1" t="s">
        <v>294</v>
      </c>
      <c r="O30" s="140"/>
      <c r="Q30" s="134">
        <f t="shared" si="0"/>
        <v>0</v>
      </c>
    </row>
    <row r="31" spans="1:17" x14ac:dyDescent="0.55000000000000004">
      <c r="Q31" s="26"/>
    </row>
    <row r="32" spans="1:17" ht="13.5" customHeight="1" x14ac:dyDescent="0.55000000000000004">
      <c r="A32" s="501" t="s">
        <v>353</v>
      </c>
      <c r="C32" s="411" t="s">
        <v>335</v>
      </c>
      <c r="D32" s="411"/>
      <c r="E32" s="411"/>
      <c r="F32" s="411"/>
      <c r="G32" s="411"/>
      <c r="H32" s="411"/>
      <c r="I32" s="411"/>
      <c r="J32" s="411"/>
      <c r="Q32" s="26"/>
    </row>
    <row r="33" spans="1:17" ht="19" customHeight="1" x14ac:dyDescent="0.55000000000000004">
      <c r="A33" s="501"/>
      <c r="C33" s="411"/>
      <c r="D33" s="411"/>
      <c r="E33" s="411"/>
      <c r="F33" s="411"/>
      <c r="G33" s="411"/>
      <c r="H33" s="411"/>
      <c r="I33" s="411"/>
      <c r="J33" s="411"/>
      <c r="Q33" s="26"/>
    </row>
    <row r="34" spans="1:17" x14ac:dyDescent="0.55000000000000004">
      <c r="A34" s="501"/>
      <c r="C34" s="411"/>
      <c r="D34" s="411"/>
      <c r="E34" s="411"/>
      <c r="F34" s="411"/>
      <c r="G34" s="411"/>
      <c r="H34" s="411"/>
      <c r="I34" s="411"/>
      <c r="J34" s="411"/>
      <c r="Q34" s="26"/>
    </row>
    <row r="35" spans="1:17" x14ac:dyDescent="0.55000000000000004">
      <c r="A35" s="501"/>
      <c r="C35" s="411"/>
      <c r="D35" s="411"/>
      <c r="E35" s="411"/>
      <c r="F35" s="411"/>
      <c r="G35" s="411"/>
      <c r="H35" s="411"/>
      <c r="I35" s="411"/>
      <c r="J35" s="411"/>
      <c r="Q35" s="26"/>
    </row>
    <row r="36" spans="1:17" ht="18.5" thickBot="1" x14ac:dyDescent="0.6">
      <c r="A36" s="501"/>
      <c r="C36" s="411"/>
      <c r="D36" s="411"/>
      <c r="E36" s="411"/>
      <c r="F36" s="411"/>
      <c r="G36" s="411"/>
      <c r="H36" s="411"/>
      <c r="I36" s="411"/>
      <c r="J36" s="411"/>
      <c r="Q36" s="26"/>
    </row>
    <row r="37" spans="1:17" ht="18.5" thickBot="1" x14ac:dyDescent="0.6">
      <c r="A37" s="501"/>
      <c r="C37" s="411"/>
      <c r="D37" s="411"/>
      <c r="E37" s="411"/>
      <c r="F37" s="411"/>
      <c r="G37" s="411"/>
      <c r="H37" s="411"/>
      <c r="I37" s="411"/>
      <c r="J37" s="411"/>
      <c r="K37" s="11" t="s">
        <v>304</v>
      </c>
      <c r="L37" s="177"/>
      <c r="M37" s="1" t="s">
        <v>294</v>
      </c>
      <c r="O37" s="140"/>
      <c r="Q37" s="134">
        <f t="shared" si="0"/>
        <v>0</v>
      </c>
    </row>
    <row r="38" spans="1:17" ht="18.5" thickBot="1" x14ac:dyDescent="0.6">
      <c r="A38" s="83"/>
      <c r="C38" s="83"/>
      <c r="D38" s="83"/>
      <c r="E38" s="83"/>
      <c r="F38" s="83"/>
      <c r="G38" s="83"/>
      <c r="H38" s="83"/>
      <c r="I38" s="83"/>
      <c r="J38" s="83"/>
    </row>
    <row r="39" spans="1:17" ht="19" customHeight="1" thickTop="1" thickBot="1" x14ac:dyDescent="0.6">
      <c r="A39" s="83"/>
      <c r="C39" s="83"/>
      <c r="D39" s="83"/>
      <c r="E39" s="83"/>
      <c r="F39" s="83"/>
      <c r="G39" s="83"/>
      <c r="H39" s="83"/>
      <c r="I39" s="83"/>
      <c r="J39" s="83"/>
      <c r="K39" s="80" t="s">
        <v>165</v>
      </c>
      <c r="L39" s="178">
        <f>Q8+Q14+Q18+Q24+Q30+Q37</f>
        <v>0</v>
      </c>
      <c r="M39" s="1" t="s">
        <v>294</v>
      </c>
      <c r="N39" s="500" t="s">
        <v>305</v>
      </c>
      <c r="O39" s="500"/>
      <c r="P39" s="500"/>
    </row>
    <row r="40" spans="1:17" ht="19" thickTop="1" thickBot="1" x14ac:dyDescent="0.6">
      <c r="A40" s="83"/>
      <c r="C40" s="83"/>
      <c r="D40" s="83"/>
      <c r="E40" s="83"/>
      <c r="F40" s="83"/>
      <c r="G40" s="83"/>
      <c r="H40" s="83"/>
      <c r="I40" s="83"/>
      <c r="J40" s="83"/>
      <c r="N40" s="500"/>
      <c r="O40" s="500"/>
      <c r="P40" s="500"/>
    </row>
    <row r="41" spans="1:17" ht="19" customHeight="1" thickBot="1" x14ac:dyDescent="0.6">
      <c r="A41" s="1" t="s">
        <v>523</v>
      </c>
      <c r="C41" s="83"/>
      <c r="D41" s="85"/>
      <c r="E41" s="83"/>
      <c r="F41" s="83"/>
      <c r="G41" s="83"/>
      <c r="H41" s="83"/>
      <c r="I41" s="83"/>
      <c r="J41" s="83"/>
      <c r="K41" s="5" t="s">
        <v>377</v>
      </c>
      <c r="L41" s="34"/>
      <c r="M41" s="1" t="s">
        <v>294</v>
      </c>
    </row>
    <row r="42" spans="1:17" ht="18.5" thickBot="1" x14ac:dyDescent="0.6">
      <c r="A42" s="83"/>
      <c r="C42" s="83"/>
      <c r="D42" s="85"/>
      <c r="E42" s="83"/>
      <c r="F42" s="83"/>
      <c r="G42" s="83"/>
      <c r="H42" s="83"/>
      <c r="I42" s="83"/>
      <c r="J42" s="83"/>
    </row>
    <row r="43" spans="1:17" x14ac:dyDescent="0.55000000000000004">
      <c r="A43" s="494" t="s">
        <v>350</v>
      </c>
      <c r="B43" s="495"/>
      <c r="C43" s="495"/>
      <c r="D43" s="495"/>
      <c r="E43" s="495"/>
      <c r="F43" s="495"/>
      <c r="G43" s="495"/>
      <c r="H43" s="495"/>
      <c r="I43" s="495"/>
      <c r="J43" s="495"/>
      <c r="K43" s="496"/>
    </row>
    <row r="44" spans="1:17" ht="18.5" thickBot="1" x14ac:dyDescent="0.6">
      <c r="A44" s="497"/>
      <c r="B44" s="498"/>
      <c r="C44" s="498"/>
      <c r="D44" s="498"/>
      <c r="E44" s="498"/>
      <c r="F44" s="498"/>
      <c r="G44" s="498"/>
      <c r="H44" s="498"/>
      <c r="I44" s="498"/>
      <c r="J44" s="498"/>
      <c r="K44" s="499"/>
    </row>
    <row r="45" spans="1:17" x14ac:dyDescent="0.55000000000000004">
      <c r="A45" s="83"/>
      <c r="C45" s="84"/>
      <c r="D45" s="84"/>
      <c r="E45" s="84"/>
      <c r="F45" s="84"/>
      <c r="G45" s="84"/>
      <c r="H45" s="84"/>
      <c r="I45" s="84"/>
      <c r="J45" s="84"/>
    </row>
    <row r="46" spans="1:17" ht="13.5" customHeight="1" x14ac:dyDescent="0.55000000000000004">
      <c r="A46" s="83"/>
      <c r="C46" s="83"/>
      <c r="D46" s="83"/>
      <c r="E46" s="83"/>
      <c r="F46" s="83"/>
      <c r="G46" s="83"/>
      <c r="H46" s="83"/>
      <c r="I46" s="83"/>
      <c r="J46" s="83"/>
    </row>
    <row r="47" spans="1:17" x14ac:dyDescent="0.55000000000000004">
      <c r="A47" s="83"/>
      <c r="C47" s="83"/>
      <c r="D47" s="83"/>
      <c r="E47" s="83"/>
      <c r="F47" s="83"/>
      <c r="G47" s="83"/>
      <c r="H47" s="83"/>
      <c r="I47" s="83"/>
      <c r="J47" s="83"/>
    </row>
    <row r="48" spans="1:17" x14ac:dyDescent="0.55000000000000004">
      <c r="A48" s="83"/>
      <c r="C48" s="83"/>
      <c r="D48" s="83"/>
      <c r="E48" s="83"/>
      <c r="F48" s="83"/>
      <c r="G48" s="83"/>
      <c r="H48" s="83"/>
      <c r="I48" s="83"/>
      <c r="J48" s="83"/>
    </row>
    <row r="49" spans="1:10" x14ac:dyDescent="0.55000000000000004">
      <c r="A49" s="83"/>
      <c r="C49" s="83"/>
      <c r="D49" s="83"/>
      <c r="E49" s="83"/>
      <c r="F49" s="83"/>
      <c r="G49" s="83"/>
      <c r="H49" s="83"/>
      <c r="I49" s="83"/>
      <c r="J49" s="83"/>
    </row>
    <row r="50" spans="1:10" x14ac:dyDescent="0.55000000000000004">
      <c r="A50" s="83"/>
      <c r="C50" s="83"/>
      <c r="D50" s="83"/>
      <c r="E50" s="83"/>
      <c r="F50" s="83"/>
      <c r="G50" s="83"/>
      <c r="H50" s="83"/>
      <c r="I50" s="83"/>
      <c r="J50" s="83"/>
    </row>
    <row r="51" spans="1:10" x14ac:dyDescent="0.55000000000000004">
      <c r="A51" s="83"/>
      <c r="C51" s="83"/>
      <c r="D51" s="83"/>
      <c r="E51" s="83"/>
      <c r="F51" s="83"/>
      <c r="G51" s="83"/>
      <c r="H51" s="83"/>
      <c r="I51" s="83"/>
      <c r="J51" s="83"/>
    </row>
    <row r="52" spans="1:10" x14ac:dyDescent="0.55000000000000004">
      <c r="A52" s="83"/>
      <c r="C52" s="83"/>
      <c r="D52" s="83"/>
      <c r="E52" s="83"/>
      <c r="F52" s="83"/>
      <c r="G52" s="83"/>
      <c r="H52" s="83"/>
      <c r="I52" s="83"/>
      <c r="J52" s="83"/>
    </row>
    <row r="53" spans="1:10" x14ac:dyDescent="0.55000000000000004">
      <c r="A53" s="83"/>
      <c r="C53" s="83"/>
      <c r="D53" s="83"/>
      <c r="E53" s="83"/>
      <c r="F53" s="83"/>
      <c r="G53" s="83"/>
      <c r="H53" s="83"/>
      <c r="I53" s="83"/>
      <c r="J53" s="83"/>
    </row>
    <row r="54" spans="1:10" x14ac:dyDescent="0.55000000000000004">
      <c r="A54" s="83"/>
      <c r="C54" s="83"/>
      <c r="D54" s="83"/>
      <c r="E54" s="83"/>
      <c r="F54" s="83"/>
      <c r="G54" s="83"/>
      <c r="H54" s="83"/>
      <c r="I54" s="83"/>
      <c r="J54" s="83"/>
    </row>
    <row r="55" spans="1:10" x14ac:dyDescent="0.55000000000000004">
      <c r="A55" s="83"/>
      <c r="C55" s="83"/>
      <c r="D55" s="83"/>
      <c r="E55" s="83"/>
      <c r="F55" s="83"/>
      <c r="G55" s="83"/>
      <c r="H55" s="83"/>
      <c r="I55" s="83"/>
      <c r="J55" s="83"/>
    </row>
    <row r="56" spans="1:10" x14ac:dyDescent="0.55000000000000004">
      <c r="A56" s="83"/>
      <c r="C56" s="83"/>
      <c r="D56" s="84"/>
      <c r="E56" s="84"/>
      <c r="F56" s="84"/>
      <c r="G56" s="84"/>
      <c r="H56" s="84"/>
      <c r="I56" s="84"/>
      <c r="J56" s="84"/>
    </row>
    <row r="57" spans="1:10" ht="13.5" customHeight="1" x14ac:dyDescent="0.55000000000000004">
      <c r="A57" s="83"/>
      <c r="C57" s="83"/>
      <c r="D57" s="83"/>
      <c r="E57" s="83"/>
      <c r="F57" s="83"/>
      <c r="G57" s="83"/>
      <c r="H57" s="83"/>
      <c r="I57" s="83"/>
      <c r="J57" s="83"/>
    </row>
    <row r="58" spans="1:10" x14ac:dyDescent="0.55000000000000004">
      <c r="A58" s="83"/>
      <c r="C58" s="83"/>
      <c r="D58" s="83"/>
      <c r="E58" s="83"/>
      <c r="F58" s="83"/>
      <c r="G58" s="83"/>
      <c r="H58" s="83"/>
      <c r="I58" s="83"/>
      <c r="J58" s="83"/>
    </row>
    <row r="59" spans="1:10" x14ac:dyDescent="0.55000000000000004">
      <c r="A59" s="83"/>
      <c r="C59" s="83"/>
      <c r="D59" s="83"/>
      <c r="E59" s="83"/>
      <c r="F59" s="83"/>
      <c r="G59" s="83"/>
      <c r="H59" s="83"/>
      <c r="I59" s="83"/>
      <c r="J59" s="83"/>
    </row>
    <row r="60" spans="1:10" x14ac:dyDescent="0.55000000000000004">
      <c r="A60" s="83"/>
      <c r="C60" s="83"/>
      <c r="D60" s="83"/>
      <c r="E60" s="83"/>
      <c r="F60" s="83"/>
      <c r="G60" s="83"/>
      <c r="H60" s="83"/>
      <c r="I60" s="83"/>
      <c r="J60" s="83"/>
    </row>
    <row r="61" spans="1:10" x14ac:dyDescent="0.55000000000000004">
      <c r="A61" s="83"/>
      <c r="C61" s="83"/>
      <c r="D61" s="83"/>
      <c r="E61" s="83"/>
      <c r="F61" s="83"/>
      <c r="G61" s="83"/>
      <c r="H61" s="83"/>
      <c r="I61" s="83"/>
      <c r="J61" s="83"/>
    </row>
    <row r="62" spans="1:10" x14ac:dyDescent="0.55000000000000004">
      <c r="A62" s="83"/>
      <c r="C62" s="83"/>
      <c r="D62" s="83"/>
      <c r="E62" s="83"/>
      <c r="F62" s="83"/>
      <c r="G62" s="83"/>
      <c r="H62" s="83"/>
      <c r="I62" s="83"/>
      <c r="J62" s="83"/>
    </row>
    <row r="63" spans="1:10" x14ac:dyDescent="0.55000000000000004">
      <c r="A63" s="83"/>
      <c r="C63" s="83"/>
      <c r="D63" s="83"/>
      <c r="E63" s="83"/>
      <c r="F63" s="83"/>
      <c r="G63" s="83"/>
      <c r="H63" s="83"/>
      <c r="I63" s="83"/>
      <c r="J63" s="83"/>
    </row>
    <row r="64" spans="1:10" x14ac:dyDescent="0.55000000000000004">
      <c r="A64" s="83"/>
      <c r="C64" s="83"/>
      <c r="D64" s="83"/>
      <c r="E64" s="83"/>
      <c r="F64" s="83"/>
      <c r="G64" s="83"/>
      <c r="H64" s="83"/>
      <c r="I64" s="83"/>
      <c r="J64" s="83"/>
    </row>
    <row r="65" spans="1:14" x14ac:dyDescent="0.55000000000000004">
      <c r="A65" s="83"/>
      <c r="C65" s="83"/>
      <c r="D65" s="83"/>
      <c r="E65" s="83"/>
      <c r="F65" s="83"/>
      <c r="G65" s="83"/>
      <c r="H65" s="83"/>
      <c r="I65" s="83"/>
      <c r="J65" s="83"/>
    </row>
    <row r="66" spans="1:14" x14ac:dyDescent="0.55000000000000004">
      <c r="A66" s="83"/>
      <c r="C66" s="83"/>
      <c r="D66" s="83"/>
      <c r="E66" s="83"/>
      <c r="F66" s="83"/>
      <c r="G66" s="83"/>
      <c r="H66" s="83"/>
      <c r="I66" s="83"/>
      <c r="J66" s="83"/>
    </row>
    <row r="69" spans="1:14" x14ac:dyDescent="0.55000000000000004">
      <c r="N69" s="1"/>
    </row>
    <row r="72" spans="1:14" x14ac:dyDescent="0.55000000000000004">
      <c r="A72" s="1"/>
    </row>
    <row r="74" spans="1:14" x14ac:dyDescent="0.55000000000000004">
      <c r="A74" s="1"/>
    </row>
  </sheetData>
  <mergeCells count="16">
    <mergeCell ref="A4:K4"/>
    <mergeCell ref="A6:J6"/>
    <mergeCell ref="O5:O6"/>
    <mergeCell ref="A43:K44"/>
    <mergeCell ref="N39:P40"/>
    <mergeCell ref="A32:A37"/>
    <mergeCell ref="A20:A24"/>
    <mergeCell ref="C20:J24"/>
    <mergeCell ref="A26:A30"/>
    <mergeCell ref="C26:J30"/>
    <mergeCell ref="C32:J37"/>
    <mergeCell ref="C8:J8"/>
    <mergeCell ref="A10:A14"/>
    <mergeCell ref="C10:J14"/>
    <mergeCell ref="A16:A18"/>
    <mergeCell ref="C16:J18"/>
  </mergeCells>
  <phoneticPr fontId="18"/>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1</vt:i4>
      </vt:variant>
    </vt:vector>
  </HeadingPairs>
  <TitlesOfParts>
    <vt:vector size="10" baseType="lpstr">
      <vt:lpstr>増改築等工事証明書</vt:lpstr>
      <vt:lpstr>耐震改修</vt:lpstr>
      <vt:lpstr>バリアフリー改修</vt:lpstr>
      <vt:lpstr>省エネ改修</vt:lpstr>
      <vt:lpstr>同居対応</vt:lpstr>
      <vt:lpstr>長期優良住宅化（耐震又は省エネ）</vt:lpstr>
      <vt:lpstr>長期優良住宅化 (耐震及び省エネ)</vt:lpstr>
      <vt:lpstr>子育て対応</vt:lpstr>
      <vt:lpstr>その他増改築</vt:lpstr>
      <vt:lpstr>増改築等工事証明書!Print_Area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